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928" yWindow="144" windowWidth="10980" windowHeight="9408"/>
  </bookViews>
  <sheets>
    <sheet name="Données à saisir" sheetId="1" r:id="rId1"/>
    <sheet name="Graphique" sheetId="6" r:id="rId2"/>
    <sheet name="Objectifs" sheetId="3" r:id="rId3"/>
    <sheet name="Pas effacer" sheetId="5" state="hidden" r:id="rId4"/>
    <sheet name="CM - Poids" sheetId="4" state="hidden" r:id="rId5"/>
  </sheets>
  <calcPr calcId="145621"/>
</workbook>
</file>

<file path=xl/calcChain.xml><?xml version="1.0" encoding="utf-8"?>
<calcChain xmlns="http://schemas.openxmlformats.org/spreadsheetml/2006/main">
  <c r="AA48" i="3" l="1" a="1"/>
  <c r="AA48" i="3" s="1"/>
  <c r="AA49" i="3" a="1"/>
  <c r="AA49" i="3" s="1"/>
  <c r="AA50" i="3" a="1"/>
  <c r="AA50" i="3" s="1"/>
  <c r="AA51" i="3" a="1"/>
  <c r="AA51" i="3" s="1"/>
  <c r="AA52" i="3" a="1"/>
  <c r="AA52" i="3" s="1"/>
  <c r="AA53" i="3" a="1"/>
  <c r="AA53" i="3" s="1"/>
  <c r="AA54" i="3" a="1"/>
  <c r="AA54" i="3" s="1"/>
  <c r="AA55" i="3" a="1"/>
  <c r="AA55" i="3" s="1"/>
  <c r="AA56" i="3" a="1"/>
  <c r="AA56" i="3" s="1"/>
  <c r="AA57" i="3" a="1"/>
  <c r="AA57" i="3" s="1"/>
  <c r="AA58" i="3" a="1"/>
  <c r="AA58" i="3" s="1"/>
  <c r="AA59" i="3" a="1"/>
  <c r="AA59" i="3" s="1"/>
  <c r="AA60" i="3" a="1"/>
  <c r="AA60" i="3" s="1"/>
  <c r="AA61" i="3" a="1"/>
  <c r="AA61" i="3" s="1"/>
  <c r="AA62" i="3" a="1"/>
  <c r="AA62" i="3" s="1"/>
  <c r="AA63" i="3" a="1"/>
  <c r="AA63" i="3" s="1"/>
  <c r="AA64" i="3" a="1"/>
  <c r="AA64" i="3" s="1"/>
  <c r="AA65" i="3" a="1"/>
  <c r="AA65" i="3" s="1"/>
  <c r="AA66" i="3" a="1"/>
  <c r="AA66" i="3" s="1"/>
  <c r="AA67" i="3" a="1"/>
  <c r="AA67" i="3" s="1"/>
  <c r="AA68" i="3" a="1"/>
  <c r="AA68" i="3" s="1"/>
  <c r="AA69" i="3" a="1"/>
  <c r="AA69" i="3" s="1"/>
  <c r="AA70" i="3" a="1"/>
  <c r="AA70" i="3" s="1"/>
  <c r="AA71" i="3" a="1"/>
  <c r="AA71" i="3" s="1"/>
  <c r="AA72" i="3" a="1"/>
  <c r="AA72" i="3" s="1"/>
  <c r="AA73" i="3" a="1"/>
  <c r="AA73" i="3" s="1"/>
  <c r="AA74" i="3" a="1"/>
  <c r="AA74" i="3" s="1"/>
  <c r="AA75" i="3" a="1"/>
  <c r="AA75" i="3" s="1"/>
  <c r="AA76" i="3" a="1"/>
  <c r="AA76" i="3" s="1"/>
  <c r="AA47" i="3" a="1"/>
  <c r="AA47" i="3" s="1"/>
  <c r="V48" i="3" l="1"/>
  <c r="V49" i="3"/>
  <c r="V50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B125" i="3" l="1"/>
  <c r="B124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23" i="3"/>
  <c r="A124" i="3"/>
  <c r="A125" i="3"/>
  <c r="A130" i="3"/>
  <c r="A134" i="3"/>
  <c r="A141" i="3"/>
  <c r="A142" i="3"/>
  <c r="A145" i="3"/>
  <c r="A146" i="3"/>
  <c r="A148" i="3"/>
  <c r="A149" i="3"/>
  <c r="A152" i="3"/>
  <c r="A129" i="3"/>
  <c r="A131" i="3"/>
  <c r="A137" i="3"/>
  <c r="A138" i="3"/>
  <c r="A139" i="3"/>
  <c r="A147" i="3"/>
  <c r="A127" i="3"/>
  <c r="A128" i="3"/>
  <c r="A132" i="3"/>
  <c r="A133" i="3"/>
  <c r="A135" i="3"/>
  <c r="A136" i="3"/>
  <c r="A140" i="3"/>
  <c r="A143" i="3"/>
  <c r="A144" i="3"/>
  <c r="A150" i="3"/>
  <c r="A151" i="3"/>
  <c r="A123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G48" i="3"/>
  <c r="G49" i="3"/>
  <c r="G50" i="3"/>
  <c r="B126" i="3" s="1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D63" i="6"/>
  <c r="D64" i="6"/>
  <c r="D65" i="6"/>
  <c r="B54" i="3" s="1"/>
  <c r="D66" i="6"/>
  <c r="D67" i="6"/>
  <c r="D68" i="6"/>
  <c r="D69" i="6"/>
  <c r="D70" i="6"/>
  <c r="D71" i="6"/>
  <c r="D72" i="6"/>
  <c r="D73" i="6"/>
  <c r="B62" i="3" s="1"/>
  <c r="D74" i="6"/>
  <c r="D75" i="6"/>
  <c r="D76" i="6"/>
  <c r="D77" i="6"/>
  <c r="D78" i="6"/>
  <c r="D79" i="6"/>
  <c r="D80" i="6"/>
  <c r="D81" i="6"/>
  <c r="B70" i="3" s="1"/>
  <c r="D82" i="6"/>
  <c r="D83" i="6"/>
  <c r="D84" i="6"/>
  <c r="D85" i="6"/>
  <c r="D86" i="6"/>
  <c r="V51" i="3" l="1"/>
  <c r="D62" i="6" s="1"/>
  <c r="A126" i="3"/>
  <c r="E59" i="6"/>
  <c r="B64" i="3"/>
  <c r="E75" i="6"/>
  <c r="B55" i="3"/>
  <c r="E66" i="6"/>
  <c r="B72" i="3"/>
  <c r="E83" i="6"/>
  <c r="B71" i="3"/>
  <c r="E82" i="6"/>
  <c r="B63" i="3"/>
  <c r="E74" i="6"/>
  <c r="B61" i="3"/>
  <c r="E72" i="6"/>
  <c r="B53" i="3"/>
  <c r="E64" i="6"/>
  <c r="B60" i="3"/>
  <c r="E71" i="6"/>
  <c r="B52" i="3"/>
  <c r="E63" i="6"/>
  <c r="E86" i="6"/>
  <c r="B75" i="3"/>
  <c r="E78" i="6"/>
  <c r="B67" i="3"/>
  <c r="E70" i="6"/>
  <c r="B59" i="3"/>
  <c r="B68" i="3"/>
  <c r="E79" i="6"/>
  <c r="E77" i="6"/>
  <c r="B66" i="3"/>
  <c r="E69" i="6"/>
  <c r="B58" i="3"/>
  <c r="B73" i="3"/>
  <c r="E84" i="6"/>
  <c r="B65" i="3"/>
  <c r="E76" i="6"/>
  <c r="B57" i="3"/>
  <c r="E68" i="6"/>
  <c r="B69" i="3"/>
  <c r="E80" i="6"/>
  <c r="E85" i="6"/>
  <c r="B74" i="3"/>
  <c r="B56" i="3"/>
  <c r="E67" i="6"/>
  <c r="E81" i="6"/>
  <c r="E73" i="6"/>
  <c r="E65" i="6"/>
  <c r="E62" i="6"/>
  <c r="Q47" i="3"/>
  <c r="P47" i="3"/>
  <c r="O47" i="3"/>
  <c r="N47" i="3"/>
  <c r="M47" i="3"/>
  <c r="L47" i="3"/>
  <c r="K47" i="3"/>
  <c r="J47" i="3"/>
  <c r="I47" i="3"/>
  <c r="H47" i="3"/>
  <c r="E60" i="6"/>
  <c r="G47" i="3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58" i="6"/>
  <c r="F47" i="3"/>
  <c r="V47" i="3" l="1"/>
  <c r="D58" i="6" s="1"/>
  <c r="D61" i="6"/>
  <c r="Y47" i="3"/>
  <c r="E58" i="6" s="1"/>
  <c r="D60" i="6"/>
  <c r="D59" i="6"/>
  <c r="A79" i="3"/>
  <c r="K5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6" i="1"/>
  <c r="AA5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6" i="1"/>
  <c r="Y5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6" i="1"/>
  <c r="W5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6" i="1"/>
  <c r="U5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6" i="1"/>
  <c r="S5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6" i="1"/>
  <c r="Q5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6" i="1"/>
  <c r="O5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6" i="1"/>
  <c r="M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6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5" i="1"/>
  <c r="E61" i="6" l="1"/>
  <c r="T47" i="3"/>
  <c r="F58" i="6" s="1"/>
  <c r="T61" i="3"/>
  <c r="F72" i="6" s="1"/>
  <c r="T71" i="3"/>
  <c r="F82" i="6" s="1"/>
  <c r="T63" i="3"/>
  <c r="F74" i="6" s="1"/>
  <c r="T60" i="3"/>
  <c r="F71" i="6" s="1"/>
  <c r="T73" i="3"/>
  <c r="F84" i="6" s="1"/>
  <c r="T57" i="3"/>
  <c r="F68" i="6" s="1"/>
  <c r="T69" i="3"/>
  <c r="F80" i="6" s="1"/>
  <c r="T53" i="3"/>
  <c r="F64" i="6" s="1"/>
  <c r="T68" i="3"/>
  <c r="F79" i="6" s="1"/>
  <c r="T52" i="3"/>
  <c r="F63" i="6" s="1"/>
  <c r="T49" i="3"/>
  <c r="F60" i="6" s="1"/>
  <c r="T65" i="3"/>
  <c r="F76" i="6" s="1"/>
  <c r="T56" i="3"/>
  <c r="F67" i="6" s="1"/>
  <c r="T64" i="3"/>
  <c r="F75" i="6" s="1"/>
  <c r="T72" i="3"/>
  <c r="F83" i="6" s="1"/>
  <c r="T48" i="3"/>
  <c r="F59" i="6" s="1"/>
  <c r="T74" i="3"/>
  <c r="F85" i="6" s="1"/>
  <c r="T66" i="3"/>
  <c r="F77" i="6" s="1"/>
  <c r="T58" i="3"/>
  <c r="F69" i="6" s="1"/>
  <c r="T55" i="3"/>
  <c r="F66" i="6" s="1"/>
  <c r="T70" i="3"/>
  <c r="F81" i="6" s="1"/>
  <c r="T62" i="3"/>
  <c r="F73" i="6" s="1"/>
  <c r="T54" i="3"/>
  <c r="F65" i="6" s="1"/>
  <c r="T75" i="3"/>
  <c r="F86" i="6" s="1"/>
  <c r="T67" i="3"/>
  <c r="F78" i="6" s="1"/>
  <c r="T59" i="3"/>
  <c r="F70" i="6" s="1"/>
  <c r="T51" i="3"/>
  <c r="F62" i="6" s="1"/>
  <c r="K4" i="3"/>
  <c r="K3" i="3"/>
  <c r="K4" i="5"/>
  <c r="K3" i="5"/>
  <c r="O42" i="3"/>
  <c r="N42" i="3"/>
  <c r="M42" i="3"/>
  <c r="L42" i="3"/>
  <c r="K42" i="3"/>
  <c r="J42" i="3"/>
  <c r="I42" i="3"/>
  <c r="H42" i="3"/>
  <c r="G42" i="3"/>
  <c r="F42" i="3"/>
  <c r="E42" i="3"/>
  <c r="D42" i="3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45" i="5"/>
  <c r="O42" i="5"/>
  <c r="N42" i="5"/>
  <c r="M42" i="5"/>
  <c r="L42" i="5"/>
  <c r="K42" i="5"/>
  <c r="J42" i="5"/>
  <c r="I42" i="5"/>
  <c r="H42" i="5"/>
  <c r="G42" i="5"/>
  <c r="F42" i="5"/>
  <c r="E42" i="5"/>
  <c r="D42" i="5"/>
  <c r="B11" i="5"/>
  <c r="C11" i="5" s="1"/>
  <c r="B12" i="5"/>
  <c r="C12" i="5" s="1"/>
  <c r="B13" i="5"/>
  <c r="C13" i="5" s="1"/>
  <c r="B14" i="5"/>
  <c r="C14" i="5" s="1"/>
  <c r="B15" i="5"/>
  <c r="C15" i="5" s="1"/>
  <c r="B16" i="5"/>
  <c r="C16" i="5" s="1"/>
  <c r="B17" i="5"/>
  <c r="C17" i="5" s="1"/>
  <c r="B18" i="5"/>
  <c r="C18" i="5" s="1"/>
  <c r="B19" i="5"/>
  <c r="C19" i="5" s="1"/>
  <c r="B20" i="5"/>
  <c r="C20" i="5" s="1"/>
  <c r="B21" i="5"/>
  <c r="C21" i="5" s="1"/>
  <c r="B22" i="5"/>
  <c r="C22" i="5" s="1"/>
  <c r="B23" i="5"/>
  <c r="C23" i="5" s="1"/>
  <c r="B24" i="5"/>
  <c r="C24" i="5" s="1"/>
  <c r="B25" i="5"/>
  <c r="C25" i="5" s="1"/>
  <c r="B26" i="5"/>
  <c r="C26" i="5" s="1"/>
  <c r="B27" i="5"/>
  <c r="C27" i="5" s="1"/>
  <c r="B28" i="5"/>
  <c r="C28" i="5" s="1"/>
  <c r="B29" i="5"/>
  <c r="C29" i="5" s="1"/>
  <c r="B30" i="5"/>
  <c r="C30" i="5" s="1"/>
  <c r="B31" i="5"/>
  <c r="C31" i="5" s="1"/>
  <c r="B32" i="5"/>
  <c r="C32" i="5" s="1"/>
  <c r="B33" i="5"/>
  <c r="C33" i="5" s="1"/>
  <c r="B34" i="5"/>
  <c r="C34" i="5" s="1"/>
  <c r="B35" i="5"/>
  <c r="C35" i="5" s="1"/>
  <c r="B36" i="5"/>
  <c r="C36" i="5" s="1"/>
  <c r="B37" i="5"/>
  <c r="C37" i="5" s="1"/>
  <c r="B38" i="5"/>
  <c r="C38" i="5" s="1"/>
  <c r="B39" i="5"/>
  <c r="C39" i="5" s="1"/>
  <c r="B10" i="5"/>
  <c r="C10" i="5" s="1"/>
  <c r="E4" i="5"/>
  <c r="F4" i="5"/>
  <c r="G4" i="5"/>
  <c r="H4" i="5"/>
  <c r="I4" i="5"/>
  <c r="J4" i="5"/>
  <c r="E3" i="5"/>
  <c r="F3" i="5"/>
  <c r="G3" i="5"/>
  <c r="H3" i="5"/>
  <c r="I3" i="5"/>
  <c r="J3" i="5"/>
  <c r="D4" i="5"/>
  <c r="D3" i="5"/>
  <c r="C17" i="3"/>
  <c r="C24" i="3"/>
  <c r="C38" i="3"/>
  <c r="B11" i="3"/>
  <c r="C11" i="3" s="1"/>
  <c r="B12" i="3"/>
  <c r="C12" i="3" s="1"/>
  <c r="B13" i="3"/>
  <c r="C13" i="3" s="1"/>
  <c r="B14" i="3"/>
  <c r="C14" i="3" s="1"/>
  <c r="B15" i="3"/>
  <c r="C15" i="3" s="1"/>
  <c r="B16" i="3"/>
  <c r="C16" i="3" s="1"/>
  <c r="B17" i="3"/>
  <c r="B18" i="3"/>
  <c r="C18" i="3" s="1"/>
  <c r="B19" i="3"/>
  <c r="C19" i="3" s="1"/>
  <c r="B20" i="3"/>
  <c r="C20" i="3" s="1"/>
  <c r="B21" i="3"/>
  <c r="C21" i="3" s="1"/>
  <c r="B22" i="3"/>
  <c r="C22" i="3" s="1"/>
  <c r="B23" i="3"/>
  <c r="C23" i="3" s="1"/>
  <c r="B24" i="3"/>
  <c r="B25" i="3"/>
  <c r="C25" i="3" s="1"/>
  <c r="B26" i="3"/>
  <c r="C26" i="3" s="1"/>
  <c r="B27" i="3"/>
  <c r="C27" i="3" s="1"/>
  <c r="B28" i="3"/>
  <c r="C28" i="3" s="1"/>
  <c r="B29" i="3"/>
  <c r="C29" i="3" s="1"/>
  <c r="B30" i="3"/>
  <c r="C30" i="3" s="1"/>
  <c r="B31" i="3"/>
  <c r="C31" i="3" s="1"/>
  <c r="B32" i="3"/>
  <c r="C32" i="3" s="1"/>
  <c r="B33" i="3"/>
  <c r="C33" i="3" s="1"/>
  <c r="B34" i="3"/>
  <c r="C34" i="3" s="1"/>
  <c r="B35" i="3"/>
  <c r="C35" i="3" s="1"/>
  <c r="B36" i="3"/>
  <c r="C36" i="3" s="1"/>
  <c r="B37" i="3"/>
  <c r="C37" i="3" s="1"/>
  <c r="B38" i="3"/>
  <c r="B39" i="3"/>
  <c r="C39" i="3" s="1"/>
  <c r="B10" i="3"/>
  <c r="C10" i="3" s="1"/>
  <c r="E4" i="3"/>
  <c r="F4" i="3"/>
  <c r="G4" i="3"/>
  <c r="H4" i="3"/>
  <c r="I4" i="3"/>
  <c r="J4" i="3"/>
  <c r="D4" i="3"/>
  <c r="E3" i="3"/>
  <c r="F3" i="3"/>
  <c r="G3" i="3"/>
  <c r="H3" i="3"/>
  <c r="I3" i="3"/>
  <c r="J3" i="3"/>
  <c r="D3" i="3"/>
  <c r="C139" i="4"/>
  <c r="B139" i="4"/>
  <c r="T50" i="3" l="1"/>
  <c r="F61" i="6" s="1"/>
  <c r="O11" i="5"/>
  <c r="AB11" i="5" s="1"/>
  <c r="O12" i="5"/>
  <c r="AB12" i="5" s="1"/>
  <c r="O13" i="5"/>
  <c r="AB13" i="5" s="1"/>
  <c r="O14" i="5"/>
  <c r="AB14" i="5" s="1"/>
  <c r="O15" i="5"/>
  <c r="AB15" i="5" s="1"/>
  <c r="O16" i="5"/>
  <c r="AB16" i="5" s="1"/>
  <c r="O17" i="5"/>
  <c r="AB17" i="5" s="1"/>
  <c r="O18" i="5"/>
  <c r="AB18" i="5" s="1"/>
  <c r="O19" i="5"/>
  <c r="AB19" i="5" s="1"/>
  <c r="O20" i="5"/>
  <c r="AB20" i="5" s="1"/>
  <c r="O21" i="5"/>
  <c r="AB21" i="5" s="1"/>
  <c r="O22" i="5"/>
  <c r="AB22" i="5" s="1"/>
  <c r="O23" i="5"/>
  <c r="AB23" i="5" s="1"/>
  <c r="O24" i="5"/>
  <c r="AB24" i="5" s="1"/>
  <c r="O25" i="5"/>
  <c r="AB25" i="5" s="1"/>
  <c r="O26" i="5"/>
  <c r="AB26" i="5" s="1"/>
  <c r="O27" i="5"/>
  <c r="AB27" i="5" s="1"/>
  <c r="O28" i="5"/>
  <c r="AB28" i="5" s="1"/>
  <c r="O29" i="5"/>
  <c r="AB29" i="5" s="1"/>
  <c r="O30" i="5"/>
  <c r="AB30" i="5" s="1"/>
  <c r="O31" i="5"/>
  <c r="AB31" i="5" s="1"/>
  <c r="O32" i="5"/>
  <c r="AB32" i="5" s="1"/>
  <c r="O33" i="5"/>
  <c r="AB33" i="5" s="1"/>
  <c r="O34" i="5"/>
  <c r="AB34" i="5" s="1"/>
  <c r="O35" i="5"/>
  <c r="AB35" i="5" s="1"/>
  <c r="O36" i="5"/>
  <c r="AB36" i="5" s="1"/>
  <c r="O37" i="5"/>
  <c r="AB37" i="5" s="1"/>
  <c r="O38" i="5"/>
  <c r="AB38" i="5" s="1"/>
  <c r="O39" i="5"/>
  <c r="AB39" i="5" s="1"/>
  <c r="O10" i="5"/>
  <c r="AB10" i="5" s="1"/>
  <c r="N11" i="5"/>
  <c r="AA11" i="5" s="1"/>
  <c r="N12" i="5"/>
  <c r="AA12" i="5" s="1"/>
  <c r="N13" i="5"/>
  <c r="AA13" i="5" s="1"/>
  <c r="N14" i="5"/>
  <c r="AA14" i="5" s="1"/>
  <c r="N15" i="5"/>
  <c r="AA15" i="5" s="1"/>
  <c r="N16" i="5"/>
  <c r="AA16" i="5" s="1"/>
  <c r="N17" i="5"/>
  <c r="AA17" i="5" s="1"/>
  <c r="N18" i="5"/>
  <c r="AA18" i="5" s="1"/>
  <c r="N19" i="5"/>
  <c r="AA19" i="5" s="1"/>
  <c r="N20" i="5"/>
  <c r="AA20" i="5" s="1"/>
  <c r="N21" i="5"/>
  <c r="AA21" i="5" s="1"/>
  <c r="N22" i="5"/>
  <c r="AA22" i="5" s="1"/>
  <c r="N23" i="5"/>
  <c r="AA23" i="5" s="1"/>
  <c r="N24" i="5"/>
  <c r="AA24" i="5" s="1"/>
  <c r="N25" i="5"/>
  <c r="AA25" i="5" s="1"/>
  <c r="N26" i="5"/>
  <c r="AA26" i="5" s="1"/>
  <c r="N27" i="5"/>
  <c r="AA27" i="5" s="1"/>
  <c r="N28" i="5"/>
  <c r="AA28" i="5" s="1"/>
  <c r="N29" i="5"/>
  <c r="AA29" i="5" s="1"/>
  <c r="N30" i="5"/>
  <c r="AA30" i="5" s="1"/>
  <c r="N31" i="5"/>
  <c r="AA31" i="5" s="1"/>
  <c r="N32" i="5"/>
  <c r="AA32" i="5" s="1"/>
  <c r="N33" i="5"/>
  <c r="AA33" i="5" s="1"/>
  <c r="N34" i="5"/>
  <c r="AA34" i="5" s="1"/>
  <c r="N35" i="5"/>
  <c r="AA35" i="5" s="1"/>
  <c r="N36" i="5"/>
  <c r="AA36" i="5" s="1"/>
  <c r="N37" i="5"/>
  <c r="AA37" i="5" s="1"/>
  <c r="N38" i="5"/>
  <c r="AA38" i="5" s="1"/>
  <c r="N39" i="5"/>
  <c r="AA39" i="5" s="1"/>
  <c r="N10" i="5"/>
  <c r="AA10" i="5" s="1"/>
  <c r="M11" i="5"/>
  <c r="Z11" i="5" s="1"/>
  <c r="M12" i="5"/>
  <c r="Z12" i="5" s="1"/>
  <c r="M13" i="5"/>
  <c r="Z13" i="5" s="1"/>
  <c r="M14" i="5"/>
  <c r="Z14" i="5" s="1"/>
  <c r="M15" i="5"/>
  <c r="Z15" i="5" s="1"/>
  <c r="M16" i="5"/>
  <c r="Z16" i="5" s="1"/>
  <c r="M17" i="5"/>
  <c r="Z17" i="5" s="1"/>
  <c r="M18" i="5"/>
  <c r="Z18" i="5" s="1"/>
  <c r="M19" i="5"/>
  <c r="Z19" i="5" s="1"/>
  <c r="M20" i="5"/>
  <c r="Z20" i="5" s="1"/>
  <c r="M21" i="5"/>
  <c r="Z21" i="5" s="1"/>
  <c r="M22" i="5"/>
  <c r="Z22" i="5" s="1"/>
  <c r="M23" i="5"/>
  <c r="Z23" i="5" s="1"/>
  <c r="M24" i="5"/>
  <c r="Z24" i="5" s="1"/>
  <c r="M25" i="5"/>
  <c r="Z25" i="5" s="1"/>
  <c r="M26" i="5"/>
  <c r="Z26" i="5" s="1"/>
  <c r="M27" i="5"/>
  <c r="Z27" i="5" s="1"/>
  <c r="M28" i="5"/>
  <c r="Z28" i="5" s="1"/>
  <c r="M29" i="5"/>
  <c r="Z29" i="5" s="1"/>
  <c r="M30" i="5"/>
  <c r="Z30" i="5" s="1"/>
  <c r="M31" i="5"/>
  <c r="Z31" i="5" s="1"/>
  <c r="M32" i="5"/>
  <c r="Z32" i="5" s="1"/>
  <c r="M33" i="5"/>
  <c r="Z33" i="5" s="1"/>
  <c r="M34" i="5"/>
  <c r="Z34" i="5" s="1"/>
  <c r="M35" i="5"/>
  <c r="Z35" i="5" s="1"/>
  <c r="M36" i="5"/>
  <c r="Z36" i="5" s="1"/>
  <c r="M37" i="5"/>
  <c r="Z37" i="5" s="1"/>
  <c r="M38" i="5"/>
  <c r="Z38" i="5" s="1"/>
  <c r="M39" i="5"/>
  <c r="Z39" i="5" s="1"/>
  <c r="M10" i="5"/>
  <c r="Z10" i="5" s="1"/>
  <c r="L11" i="5"/>
  <c r="Y11" i="5" s="1"/>
  <c r="L12" i="5"/>
  <c r="Y12" i="5" s="1"/>
  <c r="L13" i="5"/>
  <c r="Y13" i="5" s="1"/>
  <c r="L14" i="5"/>
  <c r="Y14" i="5" s="1"/>
  <c r="L15" i="5"/>
  <c r="Y15" i="5" s="1"/>
  <c r="L16" i="5"/>
  <c r="Y16" i="5" s="1"/>
  <c r="L17" i="5"/>
  <c r="Y17" i="5" s="1"/>
  <c r="L18" i="5"/>
  <c r="Y18" i="5" s="1"/>
  <c r="L19" i="5"/>
  <c r="Y19" i="5" s="1"/>
  <c r="L20" i="5"/>
  <c r="Y20" i="5" s="1"/>
  <c r="L21" i="5"/>
  <c r="Y21" i="5" s="1"/>
  <c r="L22" i="5"/>
  <c r="Y22" i="5" s="1"/>
  <c r="L23" i="5"/>
  <c r="Y23" i="5" s="1"/>
  <c r="L24" i="5"/>
  <c r="Y24" i="5" s="1"/>
  <c r="L25" i="5"/>
  <c r="Y25" i="5" s="1"/>
  <c r="L26" i="5"/>
  <c r="Y26" i="5" s="1"/>
  <c r="L27" i="5"/>
  <c r="Y27" i="5" s="1"/>
  <c r="L28" i="5"/>
  <c r="Y28" i="5" s="1"/>
  <c r="L29" i="5"/>
  <c r="Y29" i="5" s="1"/>
  <c r="L30" i="5"/>
  <c r="Y30" i="5" s="1"/>
  <c r="L31" i="5"/>
  <c r="Y31" i="5" s="1"/>
  <c r="L32" i="5"/>
  <c r="Y32" i="5" s="1"/>
  <c r="L33" i="5"/>
  <c r="Y33" i="5" s="1"/>
  <c r="L34" i="5"/>
  <c r="Y34" i="5" s="1"/>
  <c r="L35" i="5"/>
  <c r="Y35" i="5" s="1"/>
  <c r="L36" i="5"/>
  <c r="Y36" i="5" s="1"/>
  <c r="L37" i="5"/>
  <c r="Y37" i="5" s="1"/>
  <c r="L38" i="5"/>
  <c r="Y38" i="5" s="1"/>
  <c r="L39" i="5"/>
  <c r="Y39" i="5" s="1"/>
  <c r="L10" i="5"/>
  <c r="Y10" i="5" s="1"/>
  <c r="K11" i="5"/>
  <c r="X11" i="5" s="1"/>
  <c r="K12" i="5"/>
  <c r="X12" i="5" s="1"/>
  <c r="K13" i="5"/>
  <c r="X13" i="5" s="1"/>
  <c r="K14" i="5"/>
  <c r="X14" i="5" s="1"/>
  <c r="K15" i="5"/>
  <c r="X15" i="5" s="1"/>
  <c r="K16" i="5"/>
  <c r="X16" i="5" s="1"/>
  <c r="K17" i="5"/>
  <c r="X17" i="5" s="1"/>
  <c r="K18" i="5"/>
  <c r="X18" i="5" s="1"/>
  <c r="K19" i="5"/>
  <c r="X19" i="5" s="1"/>
  <c r="K20" i="5"/>
  <c r="X20" i="5" s="1"/>
  <c r="K21" i="5"/>
  <c r="X21" i="5" s="1"/>
  <c r="K22" i="5"/>
  <c r="X22" i="5" s="1"/>
  <c r="K23" i="5"/>
  <c r="X23" i="5" s="1"/>
  <c r="K24" i="5"/>
  <c r="X24" i="5" s="1"/>
  <c r="K25" i="5"/>
  <c r="X25" i="5" s="1"/>
  <c r="K26" i="5"/>
  <c r="X26" i="5" s="1"/>
  <c r="K27" i="5"/>
  <c r="X27" i="5" s="1"/>
  <c r="K28" i="5"/>
  <c r="X28" i="5" s="1"/>
  <c r="K29" i="5"/>
  <c r="X29" i="5" s="1"/>
  <c r="K30" i="5"/>
  <c r="X30" i="5" s="1"/>
  <c r="K31" i="5"/>
  <c r="X31" i="5" s="1"/>
  <c r="K32" i="5"/>
  <c r="X32" i="5" s="1"/>
  <c r="K33" i="5"/>
  <c r="X33" i="5" s="1"/>
  <c r="K34" i="5"/>
  <c r="X34" i="5" s="1"/>
  <c r="K35" i="5"/>
  <c r="X35" i="5" s="1"/>
  <c r="K36" i="5"/>
  <c r="X36" i="5" s="1"/>
  <c r="K37" i="5"/>
  <c r="X37" i="5" s="1"/>
  <c r="K38" i="5"/>
  <c r="X38" i="5" s="1"/>
  <c r="K39" i="5"/>
  <c r="X39" i="5" s="1"/>
  <c r="K10" i="5"/>
  <c r="X10" i="5" s="1"/>
  <c r="J11" i="5"/>
  <c r="W11" i="5" s="1"/>
  <c r="J12" i="5"/>
  <c r="W12" i="5" s="1"/>
  <c r="J13" i="5"/>
  <c r="W13" i="5" s="1"/>
  <c r="J14" i="5"/>
  <c r="W14" i="5" s="1"/>
  <c r="J15" i="5"/>
  <c r="W15" i="5" s="1"/>
  <c r="J16" i="5"/>
  <c r="W16" i="5" s="1"/>
  <c r="J17" i="5"/>
  <c r="W17" i="5" s="1"/>
  <c r="J18" i="5"/>
  <c r="W18" i="5" s="1"/>
  <c r="J19" i="5"/>
  <c r="W19" i="5" s="1"/>
  <c r="J20" i="5"/>
  <c r="W20" i="5" s="1"/>
  <c r="J21" i="5"/>
  <c r="W21" i="5" s="1"/>
  <c r="J22" i="5"/>
  <c r="W22" i="5" s="1"/>
  <c r="J23" i="5"/>
  <c r="W23" i="5" s="1"/>
  <c r="J24" i="5"/>
  <c r="W24" i="5" s="1"/>
  <c r="J25" i="5"/>
  <c r="W25" i="5" s="1"/>
  <c r="J26" i="5"/>
  <c r="W26" i="5" s="1"/>
  <c r="J27" i="5"/>
  <c r="W27" i="5" s="1"/>
  <c r="J28" i="5"/>
  <c r="W28" i="5" s="1"/>
  <c r="J29" i="5"/>
  <c r="W29" i="5" s="1"/>
  <c r="J30" i="5"/>
  <c r="W30" i="5" s="1"/>
  <c r="J31" i="5"/>
  <c r="W31" i="5" s="1"/>
  <c r="J32" i="5"/>
  <c r="W32" i="5" s="1"/>
  <c r="J33" i="5"/>
  <c r="W33" i="5" s="1"/>
  <c r="J34" i="5"/>
  <c r="W34" i="5" s="1"/>
  <c r="J35" i="5"/>
  <c r="W35" i="5" s="1"/>
  <c r="J36" i="5"/>
  <c r="W36" i="5" s="1"/>
  <c r="J37" i="5"/>
  <c r="W37" i="5" s="1"/>
  <c r="J38" i="5"/>
  <c r="W38" i="5" s="1"/>
  <c r="J39" i="5"/>
  <c r="W39" i="5" s="1"/>
  <c r="J10" i="5"/>
  <c r="W10" i="5" s="1"/>
  <c r="I11" i="5"/>
  <c r="V11" i="5" s="1"/>
  <c r="I12" i="5"/>
  <c r="V12" i="5" s="1"/>
  <c r="I13" i="5"/>
  <c r="V13" i="5" s="1"/>
  <c r="I14" i="5"/>
  <c r="V14" i="5" s="1"/>
  <c r="I15" i="5"/>
  <c r="V15" i="5" s="1"/>
  <c r="I16" i="5"/>
  <c r="V16" i="5" s="1"/>
  <c r="I17" i="5"/>
  <c r="V17" i="5" s="1"/>
  <c r="I18" i="5"/>
  <c r="V18" i="5" s="1"/>
  <c r="I19" i="5"/>
  <c r="V19" i="5" s="1"/>
  <c r="I20" i="5"/>
  <c r="V20" i="5" s="1"/>
  <c r="I21" i="5"/>
  <c r="V21" i="5" s="1"/>
  <c r="I22" i="5"/>
  <c r="V22" i="5" s="1"/>
  <c r="I23" i="5"/>
  <c r="V23" i="5" s="1"/>
  <c r="I24" i="5"/>
  <c r="V24" i="5" s="1"/>
  <c r="I25" i="5"/>
  <c r="V25" i="5" s="1"/>
  <c r="I26" i="5"/>
  <c r="V26" i="5" s="1"/>
  <c r="I27" i="5"/>
  <c r="V27" i="5" s="1"/>
  <c r="I28" i="5"/>
  <c r="V28" i="5" s="1"/>
  <c r="I29" i="5"/>
  <c r="V29" i="5" s="1"/>
  <c r="I30" i="5"/>
  <c r="V30" i="5" s="1"/>
  <c r="I31" i="5"/>
  <c r="V31" i="5" s="1"/>
  <c r="I32" i="5"/>
  <c r="V32" i="5" s="1"/>
  <c r="I33" i="5"/>
  <c r="V33" i="5" s="1"/>
  <c r="I34" i="5"/>
  <c r="V34" i="5" s="1"/>
  <c r="I35" i="5"/>
  <c r="V35" i="5" s="1"/>
  <c r="I36" i="5"/>
  <c r="V36" i="5" s="1"/>
  <c r="I37" i="5"/>
  <c r="V37" i="5" s="1"/>
  <c r="I38" i="5"/>
  <c r="V38" i="5" s="1"/>
  <c r="I39" i="5"/>
  <c r="V39" i="5" s="1"/>
  <c r="H11" i="5"/>
  <c r="U11" i="5" s="1"/>
  <c r="H12" i="5"/>
  <c r="U12" i="5" s="1"/>
  <c r="H13" i="5"/>
  <c r="U13" i="5" s="1"/>
  <c r="H14" i="5"/>
  <c r="U14" i="5" s="1"/>
  <c r="H15" i="5"/>
  <c r="U15" i="5" s="1"/>
  <c r="H16" i="5"/>
  <c r="U16" i="5" s="1"/>
  <c r="H17" i="5"/>
  <c r="U17" i="5" s="1"/>
  <c r="H18" i="5"/>
  <c r="U18" i="5" s="1"/>
  <c r="H19" i="5"/>
  <c r="U19" i="5" s="1"/>
  <c r="H20" i="5"/>
  <c r="U20" i="5" s="1"/>
  <c r="H21" i="5"/>
  <c r="U21" i="5" s="1"/>
  <c r="H22" i="5"/>
  <c r="U22" i="5" s="1"/>
  <c r="H23" i="5"/>
  <c r="U23" i="5" s="1"/>
  <c r="H24" i="5"/>
  <c r="U24" i="5" s="1"/>
  <c r="H25" i="5"/>
  <c r="U25" i="5" s="1"/>
  <c r="H26" i="5"/>
  <c r="U26" i="5" s="1"/>
  <c r="H27" i="5"/>
  <c r="U27" i="5" s="1"/>
  <c r="H28" i="5"/>
  <c r="U28" i="5" s="1"/>
  <c r="H29" i="5"/>
  <c r="U29" i="5" s="1"/>
  <c r="H30" i="5"/>
  <c r="U30" i="5" s="1"/>
  <c r="H31" i="5"/>
  <c r="U31" i="5" s="1"/>
  <c r="H32" i="5"/>
  <c r="U32" i="5" s="1"/>
  <c r="H33" i="5"/>
  <c r="U33" i="5" s="1"/>
  <c r="H34" i="5"/>
  <c r="U34" i="5" s="1"/>
  <c r="H35" i="5"/>
  <c r="U35" i="5" s="1"/>
  <c r="H36" i="5"/>
  <c r="U36" i="5" s="1"/>
  <c r="H37" i="5"/>
  <c r="U37" i="5" s="1"/>
  <c r="H38" i="5"/>
  <c r="U38" i="5" s="1"/>
  <c r="H39" i="5"/>
  <c r="U39" i="5" s="1"/>
  <c r="G11" i="5"/>
  <c r="T11" i="5" s="1"/>
  <c r="G12" i="5"/>
  <c r="T12" i="5" s="1"/>
  <c r="G13" i="5"/>
  <c r="T13" i="5" s="1"/>
  <c r="G14" i="5"/>
  <c r="T14" i="5" s="1"/>
  <c r="G15" i="5"/>
  <c r="T15" i="5" s="1"/>
  <c r="G16" i="5"/>
  <c r="T16" i="5" s="1"/>
  <c r="G17" i="5"/>
  <c r="T17" i="5" s="1"/>
  <c r="G18" i="5"/>
  <c r="T18" i="5" s="1"/>
  <c r="G19" i="5"/>
  <c r="T19" i="5" s="1"/>
  <c r="G20" i="5"/>
  <c r="T20" i="5" s="1"/>
  <c r="G21" i="5"/>
  <c r="T21" i="5" s="1"/>
  <c r="G22" i="5"/>
  <c r="T22" i="5" s="1"/>
  <c r="G23" i="5"/>
  <c r="T23" i="5" s="1"/>
  <c r="G24" i="5"/>
  <c r="T24" i="5" s="1"/>
  <c r="G25" i="5"/>
  <c r="T25" i="5" s="1"/>
  <c r="G26" i="5"/>
  <c r="T26" i="5" s="1"/>
  <c r="G27" i="5"/>
  <c r="T27" i="5" s="1"/>
  <c r="G28" i="5"/>
  <c r="T28" i="5" s="1"/>
  <c r="G29" i="5"/>
  <c r="T29" i="5" s="1"/>
  <c r="G30" i="5"/>
  <c r="T30" i="5" s="1"/>
  <c r="G31" i="5"/>
  <c r="T31" i="5" s="1"/>
  <c r="G32" i="5"/>
  <c r="T32" i="5" s="1"/>
  <c r="G33" i="5"/>
  <c r="T33" i="5" s="1"/>
  <c r="G34" i="5"/>
  <c r="T34" i="5" s="1"/>
  <c r="G35" i="5"/>
  <c r="T35" i="5" s="1"/>
  <c r="G36" i="5"/>
  <c r="T36" i="5" s="1"/>
  <c r="G37" i="5"/>
  <c r="T37" i="5" s="1"/>
  <c r="G38" i="5"/>
  <c r="T38" i="5" s="1"/>
  <c r="G39" i="5"/>
  <c r="T39" i="5" s="1"/>
  <c r="I10" i="5"/>
  <c r="V10" i="5" s="1"/>
  <c r="H10" i="5"/>
  <c r="U10" i="5" s="1"/>
  <c r="G10" i="5"/>
  <c r="T10" i="5" s="1"/>
  <c r="F11" i="5"/>
  <c r="S11" i="5" s="1"/>
  <c r="F12" i="5"/>
  <c r="S12" i="5" s="1"/>
  <c r="F13" i="5"/>
  <c r="S13" i="5" s="1"/>
  <c r="F14" i="5"/>
  <c r="S14" i="5" s="1"/>
  <c r="F15" i="5"/>
  <c r="S15" i="5" s="1"/>
  <c r="F16" i="5"/>
  <c r="S16" i="5" s="1"/>
  <c r="F17" i="5"/>
  <c r="S17" i="5" s="1"/>
  <c r="F18" i="5"/>
  <c r="S18" i="5" s="1"/>
  <c r="F19" i="5"/>
  <c r="S19" i="5" s="1"/>
  <c r="F20" i="5"/>
  <c r="S20" i="5" s="1"/>
  <c r="F21" i="5"/>
  <c r="S21" i="5" s="1"/>
  <c r="F22" i="5"/>
  <c r="S22" i="5" s="1"/>
  <c r="F23" i="5"/>
  <c r="S23" i="5" s="1"/>
  <c r="F24" i="5"/>
  <c r="S24" i="5" s="1"/>
  <c r="F25" i="5"/>
  <c r="S25" i="5" s="1"/>
  <c r="F26" i="5"/>
  <c r="S26" i="5" s="1"/>
  <c r="F27" i="5"/>
  <c r="S27" i="5" s="1"/>
  <c r="F28" i="5"/>
  <c r="S28" i="5" s="1"/>
  <c r="F29" i="5"/>
  <c r="S29" i="5" s="1"/>
  <c r="F30" i="5"/>
  <c r="S30" i="5" s="1"/>
  <c r="F31" i="5"/>
  <c r="S31" i="5" s="1"/>
  <c r="F32" i="5"/>
  <c r="S32" i="5" s="1"/>
  <c r="F33" i="5"/>
  <c r="S33" i="5" s="1"/>
  <c r="F34" i="5"/>
  <c r="S34" i="5" s="1"/>
  <c r="F35" i="5"/>
  <c r="S35" i="5" s="1"/>
  <c r="F36" i="5"/>
  <c r="S36" i="5" s="1"/>
  <c r="F37" i="5"/>
  <c r="S37" i="5" s="1"/>
  <c r="F38" i="5"/>
  <c r="S38" i="5" s="1"/>
  <c r="F39" i="5"/>
  <c r="S39" i="5" s="1"/>
  <c r="E11" i="5"/>
  <c r="R11" i="5" s="1"/>
  <c r="E12" i="5"/>
  <c r="R12" i="5" s="1"/>
  <c r="E13" i="5"/>
  <c r="R13" i="5" s="1"/>
  <c r="E14" i="5"/>
  <c r="R14" i="5" s="1"/>
  <c r="E15" i="5"/>
  <c r="R15" i="5" s="1"/>
  <c r="E16" i="5"/>
  <c r="R16" i="5" s="1"/>
  <c r="E17" i="5"/>
  <c r="R17" i="5" s="1"/>
  <c r="E18" i="5"/>
  <c r="R18" i="5" s="1"/>
  <c r="E19" i="5"/>
  <c r="R19" i="5" s="1"/>
  <c r="E20" i="5"/>
  <c r="R20" i="5" s="1"/>
  <c r="E21" i="5"/>
  <c r="R21" i="5" s="1"/>
  <c r="E22" i="5"/>
  <c r="R22" i="5" s="1"/>
  <c r="E23" i="5"/>
  <c r="R23" i="5" s="1"/>
  <c r="E24" i="5"/>
  <c r="R24" i="5" s="1"/>
  <c r="E25" i="5"/>
  <c r="R25" i="5" s="1"/>
  <c r="E26" i="5"/>
  <c r="R26" i="5" s="1"/>
  <c r="E27" i="5"/>
  <c r="R27" i="5" s="1"/>
  <c r="E28" i="5"/>
  <c r="R28" i="5" s="1"/>
  <c r="E29" i="5"/>
  <c r="R29" i="5" s="1"/>
  <c r="E30" i="5"/>
  <c r="R30" i="5" s="1"/>
  <c r="E31" i="5"/>
  <c r="R31" i="5" s="1"/>
  <c r="E32" i="5"/>
  <c r="R32" i="5" s="1"/>
  <c r="E33" i="5"/>
  <c r="R33" i="5" s="1"/>
  <c r="E34" i="5"/>
  <c r="R34" i="5" s="1"/>
  <c r="E35" i="5"/>
  <c r="R35" i="5" s="1"/>
  <c r="E36" i="5"/>
  <c r="R36" i="5" s="1"/>
  <c r="E37" i="5"/>
  <c r="R37" i="5" s="1"/>
  <c r="E38" i="5"/>
  <c r="R38" i="5" s="1"/>
  <c r="E39" i="5"/>
  <c r="R39" i="5" s="1"/>
  <c r="F10" i="5"/>
  <c r="S10" i="5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D87" i="6" l="1"/>
  <c r="D26" i="5"/>
  <c r="Q26" i="5" s="1"/>
  <c r="D38" i="5"/>
  <c r="Q38" i="5" s="1"/>
  <c r="D30" i="5"/>
  <c r="P30" i="5" s="1"/>
  <c r="D22" i="5"/>
  <c r="D34" i="5"/>
  <c r="D31" i="5"/>
  <c r="P31" i="5" s="1"/>
  <c r="D37" i="5"/>
  <c r="D29" i="5"/>
  <c r="P29" i="5" s="1"/>
  <c r="D21" i="5"/>
  <c r="D23" i="5"/>
  <c r="Q23" i="5" s="1"/>
  <c r="D28" i="5"/>
  <c r="Q28" i="5" s="1"/>
  <c r="D20" i="5"/>
  <c r="D39" i="5"/>
  <c r="P39" i="5" s="1"/>
  <c r="D36" i="5"/>
  <c r="Q36" i="5" s="1"/>
  <c r="D35" i="5"/>
  <c r="D27" i="5"/>
  <c r="Q27" i="5" s="1"/>
  <c r="D19" i="5"/>
  <c r="D18" i="5"/>
  <c r="Q18" i="5" s="1"/>
  <c r="D33" i="5"/>
  <c r="P33" i="5" s="1"/>
  <c r="D25" i="5"/>
  <c r="Q25" i="5" s="1"/>
  <c r="D17" i="5"/>
  <c r="D32" i="5"/>
  <c r="P32" i="5" s="1"/>
  <c r="D24" i="5"/>
  <c r="D16" i="5"/>
  <c r="Q16" i="5" s="1"/>
  <c r="D11" i="5"/>
  <c r="Q11" i="5" s="1"/>
  <c r="D15" i="5"/>
  <c r="P15" i="5" s="1"/>
  <c r="D14" i="5"/>
  <c r="P14" i="5" s="1"/>
  <c r="D13" i="5"/>
  <c r="Q13" i="5" s="1"/>
  <c r="D12" i="5"/>
  <c r="Q12" i="5" s="1"/>
  <c r="D10" i="5"/>
  <c r="Q10" i="5" s="1"/>
  <c r="P21" i="5"/>
  <c r="Q21" i="5"/>
  <c r="P37" i="5"/>
  <c r="Q37" i="5"/>
  <c r="Q20" i="5"/>
  <c r="P20" i="5"/>
  <c r="P25" i="5"/>
  <c r="P17" i="5"/>
  <c r="Q17" i="5"/>
  <c r="Q19" i="5"/>
  <c r="P19" i="5"/>
  <c r="P18" i="5"/>
  <c r="Q24" i="5"/>
  <c r="P24" i="5"/>
  <c r="Q35" i="5"/>
  <c r="P35" i="5"/>
  <c r="P26" i="5"/>
  <c r="P34" i="5"/>
  <c r="Q34" i="5"/>
  <c r="P38" i="5"/>
  <c r="P22" i="5"/>
  <c r="Q22" i="5"/>
  <c r="Q39" i="5" l="1"/>
  <c r="B76" i="3"/>
  <c r="P11" i="5"/>
  <c r="N46" i="5" s="1"/>
  <c r="N11" i="3" s="1"/>
  <c r="AA11" i="3" s="1"/>
  <c r="Q29" i="5"/>
  <c r="P27" i="5"/>
  <c r="L62" i="5" s="1"/>
  <c r="L27" i="3" s="1"/>
  <c r="Y27" i="3" s="1"/>
  <c r="P16" i="5"/>
  <c r="P23" i="5"/>
  <c r="E58" i="5" s="1"/>
  <c r="E23" i="3" s="1"/>
  <c r="R23" i="3" s="1"/>
  <c r="Q31" i="5"/>
  <c r="P28" i="5"/>
  <c r="E63" i="5" s="1"/>
  <c r="E28" i="3" s="1"/>
  <c r="R28" i="3" s="1"/>
  <c r="Q30" i="5"/>
  <c r="Q33" i="5"/>
  <c r="Q32" i="5"/>
  <c r="P36" i="5"/>
  <c r="N71" i="5" s="1"/>
  <c r="N36" i="3" s="1"/>
  <c r="AA36" i="3" s="1"/>
  <c r="P13" i="5"/>
  <c r="G48" i="5" s="1"/>
  <c r="G13" i="3" s="1"/>
  <c r="T13" i="3" s="1"/>
  <c r="P12" i="5"/>
  <c r="I47" i="5" s="1"/>
  <c r="I12" i="3" s="1"/>
  <c r="V12" i="3" s="1"/>
  <c r="Q14" i="5"/>
  <c r="Q15" i="5"/>
  <c r="E74" i="5"/>
  <c r="E39" i="3" s="1"/>
  <c r="R39" i="3" s="1"/>
  <c r="M74" i="5"/>
  <c r="M39" i="3" s="1"/>
  <c r="Z39" i="3" s="1"/>
  <c r="F74" i="5"/>
  <c r="F39" i="3" s="1"/>
  <c r="S39" i="3" s="1"/>
  <c r="O74" i="5"/>
  <c r="O39" i="3" s="1"/>
  <c r="AB39" i="3" s="1"/>
  <c r="H74" i="5"/>
  <c r="H39" i="3" s="1"/>
  <c r="U39" i="3" s="1"/>
  <c r="K74" i="5"/>
  <c r="K39" i="3" s="1"/>
  <c r="X39" i="3" s="1"/>
  <c r="I74" i="5"/>
  <c r="I39" i="3" s="1"/>
  <c r="V39" i="3" s="1"/>
  <c r="J74" i="5"/>
  <c r="J39" i="3" s="1"/>
  <c r="W39" i="3" s="1"/>
  <c r="L74" i="5"/>
  <c r="L39" i="3" s="1"/>
  <c r="Y39" i="3" s="1"/>
  <c r="N74" i="5"/>
  <c r="N39" i="3" s="1"/>
  <c r="AA39" i="3" s="1"/>
  <c r="G74" i="5"/>
  <c r="G39" i="3" s="1"/>
  <c r="T39" i="3" s="1"/>
  <c r="E73" i="5"/>
  <c r="E38" i="3" s="1"/>
  <c r="R38" i="3" s="1"/>
  <c r="M73" i="5"/>
  <c r="M38" i="3" s="1"/>
  <c r="Z38" i="3" s="1"/>
  <c r="F73" i="5"/>
  <c r="F38" i="3" s="1"/>
  <c r="S38" i="3" s="1"/>
  <c r="O73" i="5"/>
  <c r="O38" i="3" s="1"/>
  <c r="AB38" i="3" s="1"/>
  <c r="H73" i="5"/>
  <c r="H38" i="3" s="1"/>
  <c r="U38" i="3" s="1"/>
  <c r="K73" i="5"/>
  <c r="K38" i="3" s="1"/>
  <c r="X38" i="3" s="1"/>
  <c r="I73" i="5"/>
  <c r="I38" i="3" s="1"/>
  <c r="V38" i="3" s="1"/>
  <c r="J73" i="5"/>
  <c r="J38" i="3" s="1"/>
  <c r="W38" i="3" s="1"/>
  <c r="L73" i="5"/>
  <c r="L38" i="3" s="1"/>
  <c r="Y38" i="3" s="1"/>
  <c r="N73" i="5"/>
  <c r="N38" i="3" s="1"/>
  <c r="AA38" i="3" s="1"/>
  <c r="G73" i="5"/>
  <c r="G38" i="3" s="1"/>
  <c r="T38" i="3" s="1"/>
  <c r="E72" i="5"/>
  <c r="E37" i="3" s="1"/>
  <c r="R37" i="3" s="1"/>
  <c r="M72" i="5"/>
  <c r="M37" i="3" s="1"/>
  <c r="Z37" i="3" s="1"/>
  <c r="O72" i="5"/>
  <c r="O37" i="3" s="1"/>
  <c r="AB37" i="3" s="1"/>
  <c r="F72" i="5"/>
  <c r="F37" i="3" s="1"/>
  <c r="S37" i="3" s="1"/>
  <c r="N72" i="5"/>
  <c r="N37" i="3" s="1"/>
  <c r="AA37" i="3" s="1"/>
  <c r="G72" i="5"/>
  <c r="G37" i="3" s="1"/>
  <c r="T37" i="3" s="1"/>
  <c r="H72" i="5"/>
  <c r="H37" i="3" s="1"/>
  <c r="U37" i="3" s="1"/>
  <c r="I72" i="5"/>
  <c r="I37" i="3" s="1"/>
  <c r="V37" i="3" s="1"/>
  <c r="J72" i="5"/>
  <c r="J37" i="3" s="1"/>
  <c r="W37" i="3" s="1"/>
  <c r="K72" i="5"/>
  <c r="K37" i="3" s="1"/>
  <c r="X37" i="3" s="1"/>
  <c r="L72" i="5"/>
  <c r="L37" i="3" s="1"/>
  <c r="Y37" i="3" s="1"/>
  <c r="E70" i="5"/>
  <c r="E35" i="3" s="1"/>
  <c r="R35" i="3" s="1"/>
  <c r="M70" i="5"/>
  <c r="M35" i="3" s="1"/>
  <c r="Z35" i="3" s="1"/>
  <c r="O70" i="5"/>
  <c r="O35" i="3" s="1"/>
  <c r="AB35" i="3" s="1"/>
  <c r="F70" i="5"/>
  <c r="F35" i="3" s="1"/>
  <c r="S35" i="3" s="1"/>
  <c r="N70" i="5"/>
  <c r="N35" i="3" s="1"/>
  <c r="AA35" i="3" s="1"/>
  <c r="G70" i="5"/>
  <c r="G35" i="3" s="1"/>
  <c r="T35" i="3" s="1"/>
  <c r="H70" i="5"/>
  <c r="H35" i="3" s="1"/>
  <c r="U35" i="3" s="1"/>
  <c r="I70" i="5"/>
  <c r="I35" i="3" s="1"/>
  <c r="V35" i="3" s="1"/>
  <c r="J70" i="5"/>
  <c r="J35" i="3" s="1"/>
  <c r="W35" i="3" s="1"/>
  <c r="K70" i="5"/>
  <c r="K35" i="3" s="1"/>
  <c r="X35" i="3" s="1"/>
  <c r="L70" i="5"/>
  <c r="L35" i="3" s="1"/>
  <c r="Y35" i="3" s="1"/>
  <c r="E69" i="5"/>
  <c r="E34" i="3" s="1"/>
  <c r="R34" i="3" s="1"/>
  <c r="M69" i="5"/>
  <c r="M34" i="3" s="1"/>
  <c r="Z34" i="3" s="1"/>
  <c r="F69" i="5"/>
  <c r="G69" i="5"/>
  <c r="G34" i="3" s="1"/>
  <c r="T34" i="3" s="1"/>
  <c r="H69" i="5"/>
  <c r="H34" i="3" s="1"/>
  <c r="U34" i="3" s="1"/>
  <c r="I69" i="5"/>
  <c r="I34" i="3" s="1"/>
  <c r="V34" i="3" s="1"/>
  <c r="J69" i="5"/>
  <c r="J34" i="3" s="1"/>
  <c r="W34" i="3" s="1"/>
  <c r="K69" i="5"/>
  <c r="K34" i="3" s="1"/>
  <c r="X34" i="3" s="1"/>
  <c r="L69" i="5"/>
  <c r="L34" i="3" s="1"/>
  <c r="Y34" i="3" s="1"/>
  <c r="N69" i="5"/>
  <c r="N34" i="3" s="1"/>
  <c r="AA34" i="3" s="1"/>
  <c r="O69" i="5"/>
  <c r="E68" i="5"/>
  <c r="E33" i="3" s="1"/>
  <c r="R33" i="3" s="1"/>
  <c r="M68" i="5"/>
  <c r="F68" i="5"/>
  <c r="F33" i="3" s="1"/>
  <c r="S33" i="3" s="1"/>
  <c r="G68" i="5"/>
  <c r="G33" i="3" s="1"/>
  <c r="T33" i="3" s="1"/>
  <c r="O68" i="5"/>
  <c r="O33" i="3" s="1"/>
  <c r="AB33" i="3" s="1"/>
  <c r="H68" i="5"/>
  <c r="H33" i="3" s="1"/>
  <c r="U33" i="3" s="1"/>
  <c r="I68" i="5"/>
  <c r="I33" i="3" s="1"/>
  <c r="V33" i="3" s="1"/>
  <c r="J68" i="5"/>
  <c r="J33" i="3" s="1"/>
  <c r="W33" i="3" s="1"/>
  <c r="K68" i="5"/>
  <c r="K33" i="3" s="1"/>
  <c r="X33" i="3" s="1"/>
  <c r="L68" i="5"/>
  <c r="N68" i="5"/>
  <c r="N33" i="3" s="1"/>
  <c r="AA33" i="3" s="1"/>
  <c r="E67" i="5"/>
  <c r="E32" i="3" s="1"/>
  <c r="R32" i="3" s="1"/>
  <c r="M67" i="5"/>
  <c r="M32" i="3" s="1"/>
  <c r="Z32" i="3" s="1"/>
  <c r="F67" i="5"/>
  <c r="F32" i="3" s="1"/>
  <c r="S32" i="3" s="1"/>
  <c r="G67" i="5"/>
  <c r="G32" i="3" s="1"/>
  <c r="T32" i="3" s="1"/>
  <c r="H67" i="5"/>
  <c r="H32" i="3" s="1"/>
  <c r="U32" i="3" s="1"/>
  <c r="K67" i="5"/>
  <c r="K32" i="3" s="1"/>
  <c r="X32" i="3" s="1"/>
  <c r="I67" i="5"/>
  <c r="J67" i="5"/>
  <c r="J32" i="3" s="1"/>
  <c r="W32" i="3" s="1"/>
  <c r="L67" i="5"/>
  <c r="L32" i="3" s="1"/>
  <c r="Y32" i="3" s="1"/>
  <c r="N67" i="5"/>
  <c r="N32" i="3" s="1"/>
  <c r="AA32" i="3" s="1"/>
  <c r="O67" i="5"/>
  <c r="O32" i="3" s="1"/>
  <c r="AB32" i="3" s="1"/>
  <c r="E66" i="5"/>
  <c r="E31" i="3" s="1"/>
  <c r="R31" i="3" s="1"/>
  <c r="M66" i="5"/>
  <c r="M31" i="3" s="1"/>
  <c r="Z31" i="3" s="1"/>
  <c r="F66" i="5"/>
  <c r="F31" i="3" s="1"/>
  <c r="S31" i="3" s="1"/>
  <c r="O66" i="5"/>
  <c r="H66" i="5"/>
  <c r="H31" i="3" s="1"/>
  <c r="U31" i="3" s="1"/>
  <c r="K66" i="5"/>
  <c r="K31" i="3" s="1"/>
  <c r="X31" i="3" s="1"/>
  <c r="I66" i="5"/>
  <c r="I31" i="3" s="1"/>
  <c r="V31" i="3" s="1"/>
  <c r="J66" i="5"/>
  <c r="J31" i="3" s="1"/>
  <c r="W31" i="3" s="1"/>
  <c r="L66" i="5"/>
  <c r="L31" i="3" s="1"/>
  <c r="Y31" i="3" s="1"/>
  <c r="N66" i="5"/>
  <c r="N31" i="3" s="1"/>
  <c r="AA31" i="3" s="1"/>
  <c r="G66" i="5"/>
  <c r="G31" i="3" s="1"/>
  <c r="T31" i="3" s="1"/>
  <c r="E65" i="5"/>
  <c r="E30" i="3" s="1"/>
  <c r="R30" i="3" s="1"/>
  <c r="M65" i="5"/>
  <c r="M30" i="3" s="1"/>
  <c r="Z30" i="3" s="1"/>
  <c r="F65" i="5"/>
  <c r="F30" i="3" s="1"/>
  <c r="S30" i="3" s="1"/>
  <c r="O65" i="5"/>
  <c r="O30" i="3" s="1"/>
  <c r="AB30" i="3" s="1"/>
  <c r="H65" i="5"/>
  <c r="I65" i="5"/>
  <c r="I30" i="3" s="1"/>
  <c r="V30" i="3" s="1"/>
  <c r="J65" i="5"/>
  <c r="J30" i="3" s="1"/>
  <c r="W30" i="3" s="1"/>
  <c r="K65" i="5"/>
  <c r="K30" i="3" s="1"/>
  <c r="X30" i="3" s="1"/>
  <c r="L65" i="5"/>
  <c r="L30" i="3" s="1"/>
  <c r="Y30" i="3" s="1"/>
  <c r="N65" i="5"/>
  <c r="N30" i="3" s="1"/>
  <c r="AA30" i="3" s="1"/>
  <c r="G65" i="5"/>
  <c r="G30" i="3" s="1"/>
  <c r="T30" i="3" s="1"/>
  <c r="F64" i="5"/>
  <c r="F29" i="3" s="1"/>
  <c r="S29" i="3" s="1"/>
  <c r="N64" i="5"/>
  <c r="G64" i="5"/>
  <c r="G29" i="3" s="1"/>
  <c r="T29" i="3" s="1"/>
  <c r="O64" i="5"/>
  <c r="O29" i="3" s="1"/>
  <c r="AB29" i="3" s="1"/>
  <c r="H64" i="5"/>
  <c r="H29" i="3" s="1"/>
  <c r="U29" i="3" s="1"/>
  <c r="I64" i="5"/>
  <c r="I29" i="3" s="1"/>
  <c r="V29" i="3" s="1"/>
  <c r="J64" i="5"/>
  <c r="J29" i="3" s="1"/>
  <c r="W29" i="3" s="1"/>
  <c r="K64" i="5"/>
  <c r="K29" i="3" s="1"/>
  <c r="X29" i="3" s="1"/>
  <c r="L64" i="5"/>
  <c r="L29" i="3" s="1"/>
  <c r="Y29" i="3" s="1"/>
  <c r="E64" i="5"/>
  <c r="M64" i="5"/>
  <c r="M29" i="3" s="1"/>
  <c r="Z29" i="3" s="1"/>
  <c r="I62" i="5"/>
  <c r="I27" i="3" s="1"/>
  <c r="V27" i="3" s="1"/>
  <c r="G62" i="5"/>
  <c r="G27" i="3" s="1"/>
  <c r="T27" i="3" s="1"/>
  <c r="F61" i="5"/>
  <c r="F26" i="3" s="1"/>
  <c r="S26" i="3" s="1"/>
  <c r="N61" i="5"/>
  <c r="N26" i="3" s="1"/>
  <c r="AA26" i="3" s="1"/>
  <c r="G61" i="5"/>
  <c r="G26" i="3" s="1"/>
  <c r="T26" i="3" s="1"/>
  <c r="O61" i="5"/>
  <c r="O26" i="3" s="1"/>
  <c r="AB26" i="3" s="1"/>
  <c r="H61" i="5"/>
  <c r="H26" i="3" s="1"/>
  <c r="U26" i="3" s="1"/>
  <c r="I61" i="5"/>
  <c r="I26" i="3" s="1"/>
  <c r="V26" i="3" s="1"/>
  <c r="J61" i="5"/>
  <c r="J26" i="3" s="1"/>
  <c r="W26" i="3" s="1"/>
  <c r="M61" i="5"/>
  <c r="M26" i="3" s="1"/>
  <c r="Z26" i="3" s="1"/>
  <c r="K61" i="5"/>
  <c r="K26" i="3" s="1"/>
  <c r="X26" i="3" s="1"/>
  <c r="L61" i="5"/>
  <c r="L26" i="3" s="1"/>
  <c r="Y26" i="3" s="1"/>
  <c r="E61" i="5"/>
  <c r="E26" i="3" s="1"/>
  <c r="R26" i="3" s="1"/>
  <c r="G60" i="5"/>
  <c r="G25" i="3" s="1"/>
  <c r="T25" i="3" s="1"/>
  <c r="O60" i="5"/>
  <c r="O25" i="3" s="1"/>
  <c r="AB25" i="3" s="1"/>
  <c r="H60" i="5"/>
  <c r="H25" i="3" s="1"/>
  <c r="U25" i="3" s="1"/>
  <c r="K60" i="5"/>
  <c r="K25" i="3" s="1"/>
  <c r="X25" i="3" s="1"/>
  <c r="I60" i="5"/>
  <c r="I25" i="3" s="1"/>
  <c r="V25" i="3" s="1"/>
  <c r="J60" i="5"/>
  <c r="J25" i="3" s="1"/>
  <c r="W25" i="3" s="1"/>
  <c r="L60" i="5"/>
  <c r="L25" i="3" s="1"/>
  <c r="Y25" i="3" s="1"/>
  <c r="E60" i="5"/>
  <c r="E25" i="3" s="1"/>
  <c r="R25" i="3" s="1"/>
  <c r="M60" i="5"/>
  <c r="M25" i="3" s="1"/>
  <c r="Z25" i="3" s="1"/>
  <c r="F60" i="5"/>
  <c r="F25" i="3" s="1"/>
  <c r="S25" i="3" s="1"/>
  <c r="N60" i="5"/>
  <c r="N25" i="3" s="1"/>
  <c r="AA25" i="3" s="1"/>
  <c r="G59" i="5"/>
  <c r="G24" i="3" s="1"/>
  <c r="T24" i="3" s="1"/>
  <c r="H59" i="5"/>
  <c r="H24" i="3" s="1"/>
  <c r="U24" i="3" s="1"/>
  <c r="I59" i="5"/>
  <c r="I24" i="3" s="1"/>
  <c r="V24" i="3" s="1"/>
  <c r="J59" i="5"/>
  <c r="J24" i="3" s="1"/>
  <c r="W24" i="3" s="1"/>
  <c r="K59" i="5"/>
  <c r="K24" i="3" s="1"/>
  <c r="X24" i="3" s="1"/>
  <c r="L59" i="5"/>
  <c r="L24" i="3" s="1"/>
  <c r="Y24" i="3" s="1"/>
  <c r="E59" i="5"/>
  <c r="E24" i="3" s="1"/>
  <c r="R24" i="3" s="1"/>
  <c r="M59" i="5"/>
  <c r="M24" i="3" s="1"/>
  <c r="Z24" i="3" s="1"/>
  <c r="F59" i="5"/>
  <c r="F24" i="3" s="1"/>
  <c r="S24" i="3" s="1"/>
  <c r="N59" i="5"/>
  <c r="N24" i="3" s="1"/>
  <c r="AA24" i="3" s="1"/>
  <c r="O59" i="5"/>
  <c r="O24" i="3" s="1"/>
  <c r="AB24" i="3" s="1"/>
  <c r="E56" i="5"/>
  <c r="E21" i="3" s="1"/>
  <c r="R21" i="3" s="1"/>
  <c r="M56" i="5"/>
  <c r="M21" i="3" s="1"/>
  <c r="Z21" i="3" s="1"/>
  <c r="F56" i="5"/>
  <c r="F21" i="3" s="1"/>
  <c r="S21" i="3" s="1"/>
  <c r="O56" i="5"/>
  <c r="O21" i="3" s="1"/>
  <c r="AB21" i="3" s="1"/>
  <c r="H56" i="5"/>
  <c r="H21" i="3" s="1"/>
  <c r="U21" i="3" s="1"/>
  <c r="K56" i="5"/>
  <c r="K21" i="3" s="1"/>
  <c r="X21" i="3" s="1"/>
  <c r="I56" i="5"/>
  <c r="I21" i="3" s="1"/>
  <c r="V21" i="3" s="1"/>
  <c r="J56" i="5"/>
  <c r="J21" i="3" s="1"/>
  <c r="W21" i="3" s="1"/>
  <c r="L56" i="5"/>
  <c r="L21" i="3" s="1"/>
  <c r="Y21" i="3" s="1"/>
  <c r="N56" i="5"/>
  <c r="N21" i="3" s="1"/>
  <c r="AA21" i="3" s="1"/>
  <c r="G56" i="5"/>
  <c r="G21" i="3" s="1"/>
  <c r="T21" i="3" s="1"/>
  <c r="E54" i="5"/>
  <c r="E19" i="3" s="1"/>
  <c r="R19" i="3" s="1"/>
  <c r="M54" i="5"/>
  <c r="M19" i="3" s="1"/>
  <c r="Z19" i="3" s="1"/>
  <c r="F54" i="5"/>
  <c r="F19" i="3" s="1"/>
  <c r="S19" i="3" s="1"/>
  <c r="O54" i="5"/>
  <c r="O19" i="3" s="1"/>
  <c r="AB19" i="3" s="1"/>
  <c r="H54" i="5"/>
  <c r="H19" i="3" s="1"/>
  <c r="U19" i="3" s="1"/>
  <c r="K54" i="5"/>
  <c r="K19" i="3" s="1"/>
  <c r="X19" i="3" s="1"/>
  <c r="I54" i="5"/>
  <c r="I19" i="3" s="1"/>
  <c r="V19" i="3" s="1"/>
  <c r="J54" i="5"/>
  <c r="J19" i="3" s="1"/>
  <c r="W19" i="3" s="1"/>
  <c r="L54" i="5"/>
  <c r="L19" i="3" s="1"/>
  <c r="Y19" i="3" s="1"/>
  <c r="N54" i="5"/>
  <c r="N19" i="3" s="1"/>
  <c r="AA19" i="3" s="1"/>
  <c r="G54" i="5"/>
  <c r="G19" i="3" s="1"/>
  <c r="T19" i="3" s="1"/>
  <c r="M53" i="5"/>
  <c r="M18" i="3" s="1"/>
  <c r="Z18" i="3" s="1"/>
  <c r="F53" i="5"/>
  <c r="F18" i="3" s="1"/>
  <c r="S18" i="3" s="1"/>
  <c r="N53" i="5"/>
  <c r="N18" i="3" s="1"/>
  <c r="AA18" i="3" s="1"/>
  <c r="G53" i="5"/>
  <c r="G18" i="3" s="1"/>
  <c r="T18" i="3" s="1"/>
  <c r="O53" i="5"/>
  <c r="O18" i="3" s="1"/>
  <c r="AB18" i="3" s="1"/>
  <c r="H53" i="5"/>
  <c r="H18" i="3" s="1"/>
  <c r="U18" i="3" s="1"/>
  <c r="I53" i="5"/>
  <c r="I18" i="3" s="1"/>
  <c r="V18" i="3" s="1"/>
  <c r="J53" i="5"/>
  <c r="J18" i="3" s="1"/>
  <c r="W18" i="3" s="1"/>
  <c r="K53" i="5"/>
  <c r="K18" i="3" s="1"/>
  <c r="X18" i="3" s="1"/>
  <c r="L53" i="5"/>
  <c r="L18" i="3" s="1"/>
  <c r="Y18" i="3" s="1"/>
  <c r="E53" i="5"/>
  <c r="E18" i="3" s="1"/>
  <c r="R18" i="3" s="1"/>
  <c r="E52" i="5"/>
  <c r="E17" i="3" s="1"/>
  <c r="R17" i="3" s="1"/>
  <c r="M52" i="5"/>
  <c r="M17" i="3" s="1"/>
  <c r="Z17" i="3" s="1"/>
  <c r="O52" i="5"/>
  <c r="O17" i="3" s="1"/>
  <c r="AB17" i="3" s="1"/>
  <c r="F52" i="5"/>
  <c r="F17" i="3" s="1"/>
  <c r="S17" i="3" s="1"/>
  <c r="N52" i="5"/>
  <c r="N17" i="3" s="1"/>
  <c r="AA17" i="3" s="1"/>
  <c r="G52" i="5"/>
  <c r="G17" i="3" s="1"/>
  <c r="T17" i="3" s="1"/>
  <c r="H52" i="5"/>
  <c r="H17" i="3" s="1"/>
  <c r="U17" i="3" s="1"/>
  <c r="I52" i="5"/>
  <c r="I17" i="3" s="1"/>
  <c r="V17" i="3" s="1"/>
  <c r="J52" i="5"/>
  <c r="J17" i="3" s="1"/>
  <c r="W17" i="3" s="1"/>
  <c r="K52" i="5"/>
  <c r="K17" i="3" s="1"/>
  <c r="X17" i="3" s="1"/>
  <c r="L52" i="5"/>
  <c r="L17" i="3" s="1"/>
  <c r="Y17" i="3" s="1"/>
  <c r="E51" i="5"/>
  <c r="E16" i="3" s="1"/>
  <c r="R16" i="3" s="1"/>
  <c r="M51" i="5"/>
  <c r="M16" i="3" s="1"/>
  <c r="Z16" i="3" s="1"/>
  <c r="G51" i="5"/>
  <c r="G16" i="3" s="1"/>
  <c r="T16" i="3" s="1"/>
  <c r="F51" i="5"/>
  <c r="F16" i="3" s="1"/>
  <c r="S16" i="3" s="1"/>
  <c r="N51" i="5"/>
  <c r="N16" i="3" s="1"/>
  <c r="AA16" i="3" s="1"/>
  <c r="O51" i="5"/>
  <c r="O16" i="3" s="1"/>
  <c r="AB16" i="3" s="1"/>
  <c r="H51" i="5"/>
  <c r="H16" i="3" s="1"/>
  <c r="U16" i="3" s="1"/>
  <c r="I51" i="5"/>
  <c r="I16" i="3" s="1"/>
  <c r="V16" i="3" s="1"/>
  <c r="J51" i="5"/>
  <c r="J16" i="3" s="1"/>
  <c r="W16" i="3" s="1"/>
  <c r="K51" i="5"/>
  <c r="K16" i="3" s="1"/>
  <c r="X16" i="3" s="1"/>
  <c r="L51" i="5"/>
  <c r="L16" i="3" s="1"/>
  <c r="Y16" i="3" s="1"/>
  <c r="E49" i="5"/>
  <c r="E14" i="3" s="1"/>
  <c r="R14" i="3" s="1"/>
  <c r="M49" i="5"/>
  <c r="M14" i="3" s="1"/>
  <c r="Z14" i="3" s="1"/>
  <c r="O49" i="5"/>
  <c r="O14" i="3" s="1"/>
  <c r="AB14" i="3" s="1"/>
  <c r="F49" i="5"/>
  <c r="F14" i="3" s="1"/>
  <c r="S14" i="3" s="1"/>
  <c r="N49" i="5"/>
  <c r="N14" i="3" s="1"/>
  <c r="AA14" i="3" s="1"/>
  <c r="G49" i="5"/>
  <c r="G14" i="3" s="1"/>
  <c r="T14" i="3" s="1"/>
  <c r="H49" i="5"/>
  <c r="H14" i="3" s="1"/>
  <c r="U14" i="3" s="1"/>
  <c r="I49" i="5"/>
  <c r="I14" i="3" s="1"/>
  <c r="V14" i="3" s="1"/>
  <c r="J49" i="5"/>
  <c r="J14" i="3" s="1"/>
  <c r="W14" i="3" s="1"/>
  <c r="K49" i="5"/>
  <c r="K14" i="3" s="1"/>
  <c r="X14" i="3" s="1"/>
  <c r="L49" i="5"/>
  <c r="L14" i="3" s="1"/>
  <c r="Y14" i="3" s="1"/>
  <c r="E57" i="5"/>
  <c r="E22" i="3" s="1"/>
  <c r="R22" i="3" s="1"/>
  <c r="M57" i="5"/>
  <c r="M22" i="3" s="1"/>
  <c r="Z22" i="3" s="1"/>
  <c r="N57" i="5"/>
  <c r="N22" i="3" s="1"/>
  <c r="AA22" i="3" s="1"/>
  <c r="O57" i="5"/>
  <c r="O22" i="3" s="1"/>
  <c r="AB22" i="3" s="1"/>
  <c r="F57" i="5"/>
  <c r="F22" i="3" s="1"/>
  <c r="S22" i="3" s="1"/>
  <c r="H57" i="5"/>
  <c r="H22" i="3" s="1"/>
  <c r="U22" i="3" s="1"/>
  <c r="K57" i="5"/>
  <c r="K22" i="3" s="1"/>
  <c r="X22" i="3" s="1"/>
  <c r="I57" i="5"/>
  <c r="I22" i="3" s="1"/>
  <c r="V22" i="3" s="1"/>
  <c r="J57" i="5"/>
  <c r="J22" i="3" s="1"/>
  <c r="W22" i="3" s="1"/>
  <c r="L57" i="5"/>
  <c r="L22" i="3" s="1"/>
  <c r="Y22" i="3" s="1"/>
  <c r="G57" i="5"/>
  <c r="G22" i="3" s="1"/>
  <c r="T22" i="3" s="1"/>
  <c r="H55" i="5"/>
  <c r="H20" i="3" s="1"/>
  <c r="U20" i="3" s="1"/>
  <c r="J55" i="5"/>
  <c r="J20" i="3" s="1"/>
  <c r="W20" i="3" s="1"/>
  <c r="F55" i="5"/>
  <c r="F20" i="3" s="1"/>
  <c r="S20" i="3" s="1"/>
  <c r="K55" i="5"/>
  <c r="K20" i="3" s="1"/>
  <c r="X20" i="3" s="1"/>
  <c r="M55" i="5"/>
  <c r="M20" i="3" s="1"/>
  <c r="Z20" i="3" s="1"/>
  <c r="N55" i="5"/>
  <c r="N20" i="3" s="1"/>
  <c r="AA20" i="3" s="1"/>
  <c r="L55" i="5"/>
  <c r="L20" i="3" s="1"/>
  <c r="Y20" i="3" s="1"/>
  <c r="E55" i="5"/>
  <c r="E20" i="3" s="1"/>
  <c r="R20" i="3" s="1"/>
  <c r="G55" i="5"/>
  <c r="G20" i="3" s="1"/>
  <c r="T20" i="3" s="1"/>
  <c r="O55" i="5"/>
  <c r="O20" i="3" s="1"/>
  <c r="AB20" i="3" s="1"/>
  <c r="I55" i="5"/>
  <c r="I20" i="3" s="1"/>
  <c r="V20" i="3" s="1"/>
  <c r="L50" i="5"/>
  <c r="L15" i="3" s="1"/>
  <c r="Y15" i="3" s="1"/>
  <c r="M50" i="5"/>
  <c r="M15" i="3" s="1"/>
  <c r="Z15" i="3" s="1"/>
  <c r="N50" i="5"/>
  <c r="N15" i="3" s="1"/>
  <c r="AA15" i="3" s="1"/>
  <c r="G50" i="5"/>
  <c r="G15" i="3" s="1"/>
  <c r="T15" i="3" s="1"/>
  <c r="O50" i="5"/>
  <c r="O15" i="3" s="1"/>
  <c r="AB15" i="3" s="1"/>
  <c r="I50" i="5"/>
  <c r="I15" i="3" s="1"/>
  <c r="V15" i="3" s="1"/>
  <c r="J50" i="5"/>
  <c r="J15" i="3" s="1"/>
  <c r="W15" i="3" s="1"/>
  <c r="H50" i="5"/>
  <c r="H15" i="3" s="1"/>
  <c r="U15" i="3" s="1"/>
  <c r="K50" i="5"/>
  <c r="K15" i="3" s="1"/>
  <c r="X15" i="3" s="1"/>
  <c r="E50" i="5"/>
  <c r="E15" i="3" s="1"/>
  <c r="R15" i="3" s="1"/>
  <c r="F50" i="5"/>
  <c r="F15" i="3" s="1"/>
  <c r="S15" i="3" s="1"/>
  <c r="D52" i="5"/>
  <c r="D65" i="5"/>
  <c r="H30" i="3"/>
  <c r="U30" i="3" s="1"/>
  <c r="D53" i="5"/>
  <c r="M33" i="3"/>
  <c r="Z33" i="3" s="1"/>
  <c r="D68" i="5"/>
  <c r="L33" i="3"/>
  <c r="Y33" i="3" s="1"/>
  <c r="D74" i="5"/>
  <c r="D50" i="5"/>
  <c r="D55" i="5"/>
  <c r="O31" i="3"/>
  <c r="AB31" i="3" s="1"/>
  <c r="D66" i="5"/>
  <c r="D51" i="5"/>
  <c r="D54" i="5"/>
  <c r="D73" i="5"/>
  <c r="D49" i="5"/>
  <c r="D56" i="5"/>
  <c r="D70" i="5"/>
  <c r="D59" i="5"/>
  <c r="D69" i="5"/>
  <c r="F34" i="3"/>
  <c r="S34" i="3" s="1"/>
  <c r="O34" i="3"/>
  <c r="AB34" i="3" s="1"/>
  <c r="I32" i="3"/>
  <c r="V32" i="3" s="1"/>
  <c r="D67" i="5"/>
  <c r="D57" i="5"/>
  <c r="D61" i="5"/>
  <c r="D60" i="5"/>
  <c r="D72" i="5"/>
  <c r="E29" i="3"/>
  <c r="R29" i="3" s="1"/>
  <c r="D64" i="5"/>
  <c r="N29" i="3"/>
  <c r="AA29" i="3" s="1"/>
  <c r="K62" i="5" l="1"/>
  <c r="K27" i="3" s="1"/>
  <c r="X27" i="3" s="1"/>
  <c r="O62" i="5"/>
  <c r="O27" i="3" s="1"/>
  <c r="AB27" i="3" s="1"/>
  <c r="J62" i="5"/>
  <c r="J27" i="3" s="1"/>
  <c r="W27" i="3" s="1"/>
  <c r="L71" i="5"/>
  <c r="L36" i="3" s="1"/>
  <c r="Y36" i="3" s="1"/>
  <c r="F62" i="5"/>
  <c r="F27" i="3" s="1"/>
  <c r="S27" i="3" s="1"/>
  <c r="O71" i="5"/>
  <c r="O36" i="3" s="1"/>
  <c r="AB36" i="3" s="1"/>
  <c r="F71" i="5"/>
  <c r="F36" i="3" s="1"/>
  <c r="S36" i="3" s="1"/>
  <c r="M62" i="5"/>
  <c r="M27" i="3" s="1"/>
  <c r="Z27" i="3" s="1"/>
  <c r="K71" i="5"/>
  <c r="K36" i="3" s="1"/>
  <c r="X36" i="3" s="1"/>
  <c r="E62" i="5"/>
  <c r="E27" i="3" s="1"/>
  <c r="R27" i="3" s="1"/>
  <c r="D62" i="5"/>
  <c r="N62" i="5"/>
  <c r="N27" i="3" s="1"/>
  <c r="AA27" i="3" s="1"/>
  <c r="H62" i="5"/>
  <c r="H27" i="3" s="1"/>
  <c r="U27" i="3" s="1"/>
  <c r="D71" i="5"/>
  <c r="J58" i="5"/>
  <c r="J23" i="3" s="1"/>
  <c r="W23" i="3" s="1"/>
  <c r="I58" i="5"/>
  <c r="I23" i="3" s="1"/>
  <c r="V23" i="3" s="1"/>
  <c r="K58" i="5"/>
  <c r="K23" i="3" s="1"/>
  <c r="X23" i="3" s="1"/>
  <c r="H58" i="5"/>
  <c r="H23" i="3" s="1"/>
  <c r="U23" i="3" s="1"/>
  <c r="O58" i="5"/>
  <c r="O23" i="3" s="1"/>
  <c r="AB23" i="3" s="1"/>
  <c r="D58" i="5"/>
  <c r="G58" i="5"/>
  <c r="G23" i="3" s="1"/>
  <c r="T23" i="3" s="1"/>
  <c r="F58" i="5"/>
  <c r="F23" i="3" s="1"/>
  <c r="S23" i="3" s="1"/>
  <c r="N58" i="5"/>
  <c r="N23" i="3" s="1"/>
  <c r="AA23" i="3" s="1"/>
  <c r="M58" i="5"/>
  <c r="M23" i="3" s="1"/>
  <c r="Z23" i="3" s="1"/>
  <c r="L58" i="5"/>
  <c r="L23" i="3" s="1"/>
  <c r="Y23" i="3" s="1"/>
  <c r="E87" i="6"/>
  <c r="T76" i="3" s="1"/>
  <c r="F87" i="6" s="1"/>
  <c r="K47" i="5"/>
  <c r="K12" i="3" s="1"/>
  <c r="X12" i="3" s="1"/>
  <c r="H47" i="5"/>
  <c r="H12" i="3" s="1"/>
  <c r="U12" i="3" s="1"/>
  <c r="D47" i="5"/>
  <c r="G47" i="5"/>
  <c r="G12" i="3" s="1"/>
  <c r="T12" i="3" s="1"/>
  <c r="N47" i="5"/>
  <c r="N12" i="3" s="1"/>
  <c r="AA12" i="3" s="1"/>
  <c r="M47" i="5"/>
  <c r="M12" i="3" s="1"/>
  <c r="Z12" i="3" s="1"/>
  <c r="O47" i="5"/>
  <c r="O12" i="3" s="1"/>
  <c r="AB12" i="3" s="1"/>
  <c r="E47" i="5"/>
  <c r="E12" i="3" s="1"/>
  <c r="R12" i="3" s="1"/>
  <c r="F47" i="5"/>
  <c r="F12" i="3" s="1"/>
  <c r="S12" i="3" s="1"/>
  <c r="J47" i="5"/>
  <c r="J12" i="3" s="1"/>
  <c r="W12" i="3" s="1"/>
  <c r="L47" i="5"/>
  <c r="L12" i="3" s="1"/>
  <c r="Y12" i="3" s="1"/>
  <c r="M46" i="5"/>
  <c r="M11" i="3" s="1"/>
  <c r="Z11" i="3" s="1"/>
  <c r="O46" i="5"/>
  <c r="O11" i="3" s="1"/>
  <c r="AB11" i="3" s="1"/>
  <c r="H46" i="5"/>
  <c r="H11" i="3" s="1"/>
  <c r="U11" i="3" s="1"/>
  <c r="G46" i="5"/>
  <c r="G11" i="3" s="1"/>
  <c r="T11" i="3" s="1"/>
  <c r="K46" i="5"/>
  <c r="K11" i="3" s="1"/>
  <c r="X11" i="3" s="1"/>
  <c r="I46" i="5"/>
  <c r="I11" i="3" s="1"/>
  <c r="V11" i="3" s="1"/>
  <c r="D46" i="5"/>
  <c r="D11" i="3" s="1"/>
  <c r="Q11" i="3" s="1"/>
  <c r="F46" i="5"/>
  <c r="F11" i="3" s="1"/>
  <c r="S11" i="3" s="1"/>
  <c r="J46" i="5"/>
  <c r="J11" i="3" s="1"/>
  <c r="W11" i="3" s="1"/>
  <c r="E46" i="5"/>
  <c r="E11" i="3" s="1"/>
  <c r="R11" i="3" s="1"/>
  <c r="L46" i="5"/>
  <c r="L11" i="3" s="1"/>
  <c r="Y11" i="3" s="1"/>
  <c r="G63" i="5"/>
  <c r="G28" i="3" s="1"/>
  <c r="T28" i="3" s="1"/>
  <c r="I63" i="5"/>
  <c r="I28" i="3" s="1"/>
  <c r="V28" i="3" s="1"/>
  <c r="H63" i="5"/>
  <c r="H28" i="3" s="1"/>
  <c r="U28" i="3" s="1"/>
  <c r="N63" i="5"/>
  <c r="N28" i="3" s="1"/>
  <c r="AA28" i="3" s="1"/>
  <c r="D63" i="5"/>
  <c r="D28" i="3" s="1"/>
  <c r="J63" i="5"/>
  <c r="J28" i="3" s="1"/>
  <c r="W28" i="3" s="1"/>
  <c r="G71" i="5"/>
  <c r="G36" i="3" s="1"/>
  <c r="T36" i="3" s="1"/>
  <c r="M71" i="5"/>
  <c r="M36" i="3" s="1"/>
  <c r="Z36" i="3" s="1"/>
  <c r="I71" i="5"/>
  <c r="I36" i="3" s="1"/>
  <c r="V36" i="3" s="1"/>
  <c r="I48" i="5"/>
  <c r="I13" i="3" s="1"/>
  <c r="V13" i="3" s="1"/>
  <c r="N48" i="5"/>
  <c r="N13" i="3" s="1"/>
  <c r="AA13" i="3" s="1"/>
  <c r="F48" i="5"/>
  <c r="F13" i="3" s="1"/>
  <c r="S13" i="3" s="1"/>
  <c r="O48" i="5"/>
  <c r="O13" i="3" s="1"/>
  <c r="AB13" i="3" s="1"/>
  <c r="M48" i="5"/>
  <c r="M13" i="3" s="1"/>
  <c r="Z13" i="3" s="1"/>
  <c r="D48" i="5"/>
  <c r="D13" i="3" s="1"/>
  <c r="L48" i="5"/>
  <c r="L13" i="3" s="1"/>
  <c r="Y13" i="3" s="1"/>
  <c r="E48" i="5"/>
  <c r="E13" i="3" s="1"/>
  <c r="R13" i="3" s="1"/>
  <c r="K48" i="5"/>
  <c r="K13" i="3" s="1"/>
  <c r="X13" i="3" s="1"/>
  <c r="J48" i="5"/>
  <c r="J13" i="3" s="1"/>
  <c r="W13" i="3" s="1"/>
  <c r="H48" i="5"/>
  <c r="H13" i="3" s="1"/>
  <c r="U13" i="3" s="1"/>
  <c r="O63" i="5"/>
  <c r="O28" i="3" s="1"/>
  <c r="AB28" i="3" s="1"/>
  <c r="F63" i="5"/>
  <c r="F28" i="3" s="1"/>
  <c r="S28" i="3" s="1"/>
  <c r="L63" i="5"/>
  <c r="L28" i="3" s="1"/>
  <c r="Y28" i="3" s="1"/>
  <c r="M63" i="5"/>
  <c r="M28" i="3" s="1"/>
  <c r="Z28" i="3" s="1"/>
  <c r="K63" i="5"/>
  <c r="K28" i="3" s="1"/>
  <c r="X28" i="3" s="1"/>
  <c r="J71" i="5"/>
  <c r="J36" i="3" s="1"/>
  <c r="W36" i="3" s="1"/>
  <c r="E71" i="5"/>
  <c r="E36" i="3" s="1"/>
  <c r="R36" i="3" s="1"/>
  <c r="H71" i="5"/>
  <c r="H36" i="3" s="1"/>
  <c r="U36" i="3" s="1"/>
  <c r="P49" i="5"/>
  <c r="D14" i="3"/>
  <c r="D31" i="3"/>
  <c r="P66" i="5"/>
  <c r="P69" i="5"/>
  <c r="D34" i="3"/>
  <c r="P60" i="5"/>
  <c r="D25" i="3"/>
  <c r="P59" i="5"/>
  <c r="D24" i="3"/>
  <c r="D21" i="3"/>
  <c r="P56" i="5"/>
  <c r="P54" i="5"/>
  <c r="D19" i="3"/>
  <c r="D23" i="3"/>
  <c r="P57" i="5"/>
  <c r="D22" i="3"/>
  <c r="D32" i="3"/>
  <c r="P67" i="5"/>
  <c r="D36" i="3"/>
  <c r="P51" i="5"/>
  <c r="D16" i="3"/>
  <c r="P68" i="5"/>
  <c r="D33" i="3"/>
  <c r="D15" i="3"/>
  <c r="P50" i="5"/>
  <c r="P74" i="5"/>
  <c r="D39" i="3"/>
  <c r="P53" i="5"/>
  <c r="D18" i="3"/>
  <c r="D27" i="3"/>
  <c r="P61" i="5"/>
  <c r="D26" i="3"/>
  <c r="P73" i="5"/>
  <c r="D38" i="3"/>
  <c r="D20" i="3"/>
  <c r="P55" i="5"/>
  <c r="P65" i="5"/>
  <c r="D30" i="3"/>
  <c r="P52" i="5"/>
  <c r="D17" i="3"/>
  <c r="D12" i="3"/>
  <c r="D29" i="3"/>
  <c r="P64" i="5"/>
  <c r="D37" i="3"/>
  <c r="P72" i="5"/>
  <c r="P70" i="5"/>
  <c r="D35" i="3"/>
  <c r="P62" i="5" l="1"/>
  <c r="P58" i="5"/>
  <c r="P47" i="5"/>
  <c r="P46" i="5"/>
  <c r="P11" i="3"/>
  <c r="P63" i="5"/>
  <c r="P48" i="5"/>
  <c r="P71" i="5"/>
  <c r="Q29" i="3"/>
  <c r="P29" i="3"/>
  <c r="Q32" i="3"/>
  <c r="P32" i="3"/>
  <c r="Q19" i="3"/>
  <c r="P19" i="3"/>
  <c r="Q18" i="3"/>
  <c r="P18" i="3"/>
  <c r="Q33" i="3"/>
  <c r="P33" i="3"/>
  <c r="P22" i="3"/>
  <c r="Q22" i="3"/>
  <c r="Q34" i="3"/>
  <c r="P34" i="3"/>
  <c r="P30" i="3"/>
  <c r="Q30" i="3"/>
  <c r="P20" i="3"/>
  <c r="Q20" i="3"/>
  <c r="P28" i="3"/>
  <c r="Q28" i="3"/>
  <c r="P38" i="3"/>
  <c r="Q38" i="3"/>
  <c r="Q39" i="3"/>
  <c r="P39" i="3"/>
  <c r="Q16" i="3"/>
  <c r="P16" i="3"/>
  <c r="Q25" i="3"/>
  <c r="P25" i="3"/>
  <c r="P12" i="3"/>
  <c r="Q12" i="3"/>
  <c r="Q13" i="3"/>
  <c r="P13" i="3"/>
  <c r="Q21" i="3"/>
  <c r="P21" i="3"/>
  <c r="Q31" i="3"/>
  <c r="P31" i="3"/>
  <c r="Q35" i="3"/>
  <c r="P35" i="3"/>
  <c r="Q17" i="3"/>
  <c r="P17" i="3"/>
  <c r="Q26" i="3"/>
  <c r="P26" i="3"/>
  <c r="Q24" i="3"/>
  <c r="P24" i="3"/>
  <c r="P14" i="3"/>
  <c r="Q14" i="3"/>
  <c r="Q27" i="3"/>
  <c r="P27" i="3"/>
  <c r="Q37" i="3"/>
  <c r="P37" i="3"/>
  <c r="Q15" i="3"/>
  <c r="P15" i="3"/>
  <c r="P36" i="3"/>
  <c r="Q36" i="3"/>
  <c r="Q23" i="3"/>
  <c r="P23" i="3"/>
  <c r="E10" i="5" l="1"/>
  <c r="P10" i="5" s="1"/>
  <c r="D45" i="5" l="1"/>
  <c r="J45" i="5"/>
  <c r="J10" i="3" s="1"/>
  <c r="W10" i="3" s="1"/>
  <c r="N45" i="5"/>
  <c r="N10" i="3" s="1"/>
  <c r="AA10" i="3" s="1"/>
  <c r="O45" i="5"/>
  <c r="O10" i="3" s="1"/>
  <c r="AB10" i="3" s="1"/>
  <c r="L45" i="5"/>
  <c r="L10" i="3" s="1"/>
  <c r="Y10" i="3" s="1"/>
  <c r="M45" i="5"/>
  <c r="M10" i="3" s="1"/>
  <c r="Z10" i="3" s="1"/>
  <c r="F45" i="5"/>
  <c r="F10" i="3" s="1"/>
  <c r="S10" i="3" s="1"/>
  <c r="E45" i="5"/>
  <c r="E10" i="3" s="1"/>
  <c r="R10" i="3" s="1"/>
  <c r="I45" i="5"/>
  <c r="I10" i="3" s="1"/>
  <c r="V10" i="3" s="1"/>
  <c r="K45" i="5"/>
  <c r="K10" i="3" s="1"/>
  <c r="X10" i="3" s="1"/>
  <c r="H45" i="5"/>
  <c r="H10" i="3" s="1"/>
  <c r="U10" i="3" s="1"/>
  <c r="G45" i="5"/>
  <c r="G10" i="3" s="1"/>
  <c r="T10" i="3" s="1"/>
  <c r="R10" i="5"/>
  <c r="D10" i="3" l="1"/>
  <c r="P45" i="5"/>
  <c r="Q10" i="3" l="1"/>
  <c r="P10" i="3"/>
</calcChain>
</file>

<file path=xl/sharedStrings.xml><?xml version="1.0" encoding="utf-8"?>
<sst xmlns="http://schemas.openxmlformats.org/spreadsheetml/2006/main" count="160" uniqueCount="45">
  <si>
    <t>Mesure 1</t>
  </si>
  <si>
    <t>Date</t>
  </si>
  <si>
    <t>Num.</t>
  </si>
  <si>
    <t>Date Naissance</t>
  </si>
  <si>
    <t>Centimètres</t>
  </si>
  <si>
    <t>Age (mois)</t>
  </si>
  <si>
    <t>Mesure 2</t>
  </si>
  <si>
    <t>Mesure 3</t>
  </si>
  <si>
    <t>Mesure 4</t>
  </si>
  <si>
    <t>Mesure 5</t>
  </si>
  <si>
    <t>Mesure 6</t>
  </si>
  <si>
    <t>Mesure 7</t>
  </si>
  <si>
    <t>Mesure 8</t>
  </si>
  <si>
    <t>Mesure 9</t>
  </si>
  <si>
    <t>Mesure 10</t>
  </si>
  <si>
    <t>Mesure 11</t>
  </si>
  <si>
    <t>Mesure 12</t>
  </si>
  <si>
    <t>PRIM HOLSTEIN</t>
  </si>
  <si>
    <t>MONTBELIARDES SOURCE CL52</t>
  </si>
  <si>
    <t>TOUR DE POITRINE</t>
  </si>
  <si>
    <t>POIDS</t>
  </si>
  <si>
    <t>POIDS AU VËLAGE</t>
  </si>
  <si>
    <t>VAL. TROP FAIBLE</t>
  </si>
  <si>
    <t>AGE</t>
  </si>
  <si>
    <t>TROP JEUNE</t>
  </si>
  <si>
    <t>VAL. TROP GRANDE</t>
  </si>
  <si>
    <t>Objectif</t>
  </si>
  <si>
    <t>moyenne 24-27</t>
  </si>
  <si>
    <t>max 24-27</t>
  </si>
  <si>
    <t>min 24-27</t>
  </si>
  <si>
    <t>Vache</t>
  </si>
  <si>
    <t>Ages des vaches mesurées</t>
  </si>
  <si>
    <t>Mesure effectuée le</t>
  </si>
  <si>
    <t>(+ ou - 5 cm)</t>
  </si>
  <si>
    <t>Nb mesure</t>
  </si>
  <si>
    <t>TP des vaches mesurées</t>
  </si>
  <si>
    <t>Génisses</t>
  </si>
  <si>
    <t>Poids</t>
  </si>
  <si>
    <t>GMQ</t>
  </si>
  <si>
    <t>Poids IA</t>
  </si>
  <si>
    <t>Date IA</t>
  </si>
  <si>
    <t>Poids pour inscrire dans tableau feuille Graphique</t>
  </si>
  <si>
    <t>Poids de dernière mesure</t>
  </si>
  <si>
    <t>Poids Naiss.</t>
  </si>
  <si>
    <t>Diff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</si>
</sst>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0.000"/>
  </numFmts>
  <fonts count="9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0"/>
      <name val="Arial"/>
      <family val="2"/>
    </font>
    <font>
      <sz val="1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4" borderId="0" xfId="0" applyFill="1"/>
    <xf numFmtId="164" fontId="0" fillId="3" borderId="0" xfId="0" applyNumberFormat="1" applyFill="1"/>
    <xf numFmtId="14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" fontId="2" fillId="0" borderId="0" xfId="0" applyNumberFormat="1" applyFont="1" applyAlignment="1">
      <alignment horizontal="left"/>
    </xf>
    <xf numFmtId="0" fontId="1" fillId="0" borderId="0" xfId="0" applyFont="1"/>
    <xf numFmtId="1" fontId="3" fillId="0" borderId="0" xfId="0" applyNumberFormat="1" applyFont="1" applyAlignment="1">
      <alignment horizontal="left"/>
    </xf>
    <xf numFmtId="1" fontId="0" fillId="0" borderId="0" xfId="0" applyNumberFormat="1" applyAlignment="1">
      <alignment horizontal="center"/>
    </xf>
    <xf numFmtId="1" fontId="0" fillId="0" borderId="0" xfId="0" applyNumberFormat="1"/>
    <xf numFmtId="1" fontId="4" fillId="0" borderId="0" xfId="0" applyNumberFormat="1" applyFont="1" applyAlignment="1">
      <alignment horizontal="left"/>
    </xf>
    <xf numFmtId="0" fontId="5" fillId="0" borderId="0" xfId="0" applyFont="1"/>
    <xf numFmtId="165" fontId="0" fillId="3" borderId="0" xfId="0" applyNumberFormat="1" applyFill="1"/>
    <xf numFmtId="164" fontId="0" fillId="4" borderId="0" xfId="0" applyNumberFormat="1" applyFill="1"/>
    <xf numFmtId="1" fontId="0" fillId="4" borderId="0" xfId="0" applyNumberFormat="1" applyFill="1"/>
    <xf numFmtId="0" fontId="0" fillId="0" borderId="0" xfId="0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/>
    </xf>
    <xf numFmtId="0" fontId="0" fillId="3" borderId="9" xfId="0" applyFill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164" fontId="0" fillId="3" borderId="14" xfId="0" applyNumberFormat="1" applyFill="1" applyBorder="1" applyAlignment="1" applyProtection="1">
      <alignment horizontal="center" vertical="center"/>
    </xf>
    <xf numFmtId="164" fontId="0" fillId="3" borderId="7" xfId="0" applyNumberFormat="1" applyFill="1" applyBorder="1" applyAlignment="1" applyProtection="1">
      <alignment horizontal="center" vertical="center"/>
    </xf>
    <xf numFmtId="164" fontId="0" fillId="3" borderId="19" xfId="0" applyNumberFormat="1" applyFill="1" applyBorder="1" applyAlignment="1" applyProtection="1">
      <alignment horizontal="center" vertical="center"/>
    </xf>
    <xf numFmtId="164" fontId="0" fillId="3" borderId="1" xfId="0" applyNumberFormat="1" applyFill="1" applyBorder="1" applyAlignment="1" applyProtection="1">
      <alignment horizontal="center" vertical="center"/>
    </xf>
    <xf numFmtId="164" fontId="0" fillId="3" borderId="18" xfId="0" applyNumberFormat="1" applyFill="1" applyBorder="1" applyAlignment="1" applyProtection="1">
      <alignment horizontal="center" vertical="center"/>
    </xf>
    <xf numFmtId="164" fontId="0" fillId="3" borderId="24" xfId="0" applyNumberFormat="1" applyFill="1" applyBorder="1" applyAlignment="1" applyProtection="1">
      <alignment horizontal="center" vertical="center"/>
    </xf>
    <xf numFmtId="164" fontId="0" fillId="3" borderId="15" xfId="0" applyNumberFormat="1" applyFill="1" applyBorder="1" applyAlignment="1" applyProtection="1">
      <alignment horizontal="center" vertical="center"/>
    </xf>
    <xf numFmtId="164" fontId="0" fillId="3" borderId="16" xfId="0" applyNumberFormat="1" applyFill="1" applyBorder="1" applyAlignment="1" applyProtection="1">
      <alignment horizontal="center" vertical="center"/>
    </xf>
    <xf numFmtId="164" fontId="0" fillId="3" borderId="20" xfId="0" applyNumberFormat="1" applyFill="1" applyBorder="1" applyAlignment="1" applyProtection="1">
      <alignment horizontal="center" vertical="center"/>
    </xf>
    <xf numFmtId="14" fontId="0" fillId="2" borderId="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5" borderId="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5" xfId="0" applyBorder="1" applyProtection="1"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14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0" borderId="6" xfId="0" applyBorder="1" applyProtection="1"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4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1" fontId="0" fillId="0" borderId="0" xfId="0" applyNumberFormat="1" applyAlignment="1">
      <alignment horizontal="center" vertical="center"/>
    </xf>
    <xf numFmtId="0" fontId="6" fillId="0" borderId="0" xfId="0" applyFont="1" applyBorder="1"/>
    <xf numFmtId="0" fontId="6" fillId="6" borderId="2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26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1" fontId="6" fillId="8" borderId="27" xfId="0" applyNumberFormat="1" applyFont="1" applyFill="1" applyBorder="1" applyAlignment="1">
      <alignment horizontal="center" vertical="center"/>
    </xf>
    <xf numFmtId="14" fontId="6" fillId="7" borderId="25" xfId="0" applyNumberFormat="1" applyFont="1" applyFill="1" applyBorder="1" applyAlignment="1">
      <alignment horizontal="center" vertical="center"/>
    </xf>
    <xf numFmtId="166" fontId="6" fillId="3" borderId="1" xfId="0" applyNumberFormat="1" applyFont="1" applyFill="1" applyBorder="1" applyAlignment="1">
      <alignment horizontal="center" vertical="center"/>
    </xf>
    <xf numFmtId="0" fontId="6" fillId="6" borderId="28" xfId="0" applyFont="1" applyFill="1" applyBorder="1"/>
    <xf numFmtId="0" fontId="6" fillId="6" borderId="29" xfId="0" applyFont="1" applyFill="1" applyBorder="1"/>
    <xf numFmtId="0" fontId="6" fillId="6" borderId="31" xfId="0" applyFont="1" applyFill="1" applyBorder="1"/>
    <xf numFmtId="0" fontId="6" fillId="6" borderId="5" xfId="0" applyFont="1" applyFill="1" applyBorder="1"/>
    <xf numFmtId="1" fontId="0" fillId="3" borderId="0" xfId="0" applyNumberFormat="1" applyFill="1"/>
    <xf numFmtId="1" fontId="0" fillId="7" borderId="0" xfId="0" applyNumberFormat="1" applyFill="1" applyAlignment="1">
      <alignment horizontal="center" vertical="center"/>
    </xf>
    <xf numFmtId="166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Fill="1"/>
    <xf numFmtId="1" fontId="0" fillId="0" borderId="0" xfId="0" applyNumberFormat="1" applyFill="1"/>
    <xf numFmtId="14" fontId="0" fillId="0" borderId="0" xfId="0" applyNumberFormat="1" applyAlignment="1">
      <alignment horizontal="center" vertical="center"/>
    </xf>
    <xf numFmtId="1" fontId="0" fillId="9" borderId="0" xfId="0" applyNumberFormat="1" applyFill="1"/>
    <xf numFmtId="166" fontId="0" fillId="0" borderId="0" xfId="0" applyNumberFormat="1" applyFill="1"/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905976318125291E-2"/>
          <c:y val="4.0332053400732322E-2"/>
          <c:w val="0.91583830445641534"/>
          <c:h val="0.526043988015649"/>
        </c:manualLayout>
      </c:layout>
      <c:scatterChart>
        <c:scatterStyle val="lineMarker"/>
        <c:varyColors val="0"/>
        <c:ser>
          <c:idx val="0"/>
          <c:order val="0"/>
          <c:tx>
            <c:strRef>
              <c:f>Objectifs!$B$2</c:f>
              <c:strCache>
                <c:ptCount val="1"/>
                <c:pt idx="0">
                  <c:v>Objectif</c:v>
                </c:pt>
              </c:strCache>
            </c:strRef>
          </c:tx>
          <c:spPr>
            <a:ln w="19050">
              <a:solidFill>
                <a:schemeClr val="accent5">
                  <a:shade val="76000"/>
                  <a:shade val="95000"/>
                  <a:satMod val="105000"/>
                  <a:alpha val="40000"/>
                </a:schemeClr>
              </a:solidFill>
            </a:ln>
          </c:spPr>
          <c:marker>
            <c:symbol val="diamond"/>
            <c:size val="3"/>
            <c:spPr>
              <a:solidFill>
                <a:schemeClr val="tx2"/>
              </a:solidFill>
              <a:ln>
                <a:solidFill>
                  <a:schemeClr val="accent5">
                    <a:shade val="76000"/>
                    <a:shade val="95000"/>
                    <a:satMod val="105000"/>
                  </a:schemeClr>
                </a:solidFill>
              </a:ln>
            </c:spPr>
          </c:marker>
          <c:dLbls>
            <c:txPr>
              <a:bodyPr/>
              <a:lstStyle/>
              <a:p>
                <a:pPr>
                  <a:defRPr sz="1100" b="1" i="0" baseline="0">
                    <a:latin typeface="Verdana" panose="020B0604030504040204" pitchFamily="34" charset="0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Objectifs!$D$1:$K$1</c:f>
              <c:numCache>
                <c:formatCode>General</c:formatCode>
                <c:ptCount val="8"/>
                <c:pt idx="0">
                  <c:v>3</c:v>
                </c:pt>
                <c:pt idx="1">
                  <c:v>6</c:v>
                </c:pt>
                <c:pt idx="2">
                  <c:v>9</c:v>
                </c:pt>
                <c:pt idx="3">
                  <c:v>12</c:v>
                </c:pt>
                <c:pt idx="4">
                  <c:v>15</c:v>
                </c:pt>
                <c:pt idx="5">
                  <c:v>18</c:v>
                </c:pt>
                <c:pt idx="6">
                  <c:v>21</c:v>
                </c:pt>
                <c:pt idx="7">
                  <c:v>24</c:v>
                </c:pt>
              </c:numCache>
            </c:numRef>
          </c:xVal>
          <c:yVal>
            <c:numRef>
              <c:f>Objectifs!$D$2:$K$2</c:f>
              <c:numCache>
                <c:formatCode>General</c:formatCode>
                <c:ptCount val="8"/>
                <c:pt idx="0">
                  <c:v>106</c:v>
                </c:pt>
                <c:pt idx="1">
                  <c:v>134</c:v>
                </c:pt>
                <c:pt idx="2">
                  <c:v>143</c:v>
                </c:pt>
                <c:pt idx="3">
                  <c:v>158</c:v>
                </c:pt>
                <c:pt idx="4">
                  <c:v>169</c:v>
                </c:pt>
                <c:pt idx="5">
                  <c:v>180</c:v>
                </c:pt>
                <c:pt idx="6">
                  <c:v>187</c:v>
                </c:pt>
                <c:pt idx="7">
                  <c:v>196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Objectifs!$B$3</c:f>
              <c:strCache>
                <c:ptCount val="1"/>
                <c:pt idx="0">
                  <c:v>(+ ou - 5 cm)</c:v>
                </c:pt>
              </c:strCache>
            </c:strRef>
          </c:tx>
          <c:spPr>
            <a:ln w="127000">
              <a:solidFill>
                <a:schemeClr val="accent5">
                  <a:lumMod val="50000"/>
                  <a:alpha val="18000"/>
                </a:schemeClr>
              </a:solidFill>
            </a:ln>
          </c:spPr>
          <c:marker>
            <c:symbol val="none"/>
          </c:marker>
          <c:dLbls>
            <c:delete val="1"/>
          </c:dLbls>
          <c:xVal>
            <c:numRef>
              <c:f>Objectifs!$D$1:$K$1</c:f>
              <c:numCache>
                <c:formatCode>General</c:formatCode>
                <c:ptCount val="8"/>
                <c:pt idx="0">
                  <c:v>3</c:v>
                </c:pt>
                <c:pt idx="1">
                  <c:v>6</c:v>
                </c:pt>
                <c:pt idx="2">
                  <c:v>9</c:v>
                </c:pt>
                <c:pt idx="3">
                  <c:v>12</c:v>
                </c:pt>
                <c:pt idx="4">
                  <c:v>15</c:v>
                </c:pt>
                <c:pt idx="5">
                  <c:v>18</c:v>
                </c:pt>
                <c:pt idx="6">
                  <c:v>21</c:v>
                </c:pt>
                <c:pt idx="7">
                  <c:v>24</c:v>
                </c:pt>
              </c:numCache>
            </c:numRef>
          </c:xVal>
          <c:yVal>
            <c:numRef>
              <c:f>Objectifs!$D$4:$K$4</c:f>
              <c:numCache>
                <c:formatCode>General</c:formatCode>
                <c:ptCount val="8"/>
                <c:pt idx="0">
                  <c:v>103.5</c:v>
                </c:pt>
                <c:pt idx="1">
                  <c:v>131.5</c:v>
                </c:pt>
                <c:pt idx="2">
                  <c:v>140.5</c:v>
                </c:pt>
                <c:pt idx="3">
                  <c:v>155.5</c:v>
                </c:pt>
                <c:pt idx="4">
                  <c:v>166.5</c:v>
                </c:pt>
                <c:pt idx="5">
                  <c:v>177.5</c:v>
                </c:pt>
                <c:pt idx="6">
                  <c:v>184.5</c:v>
                </c:pt>
                <c:pt idx="7">
                  <c:v>193.5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Objectifs!$B$3</c:f>
              <c:strCache>
                <c:ptCount val="1"/>
                <c:pt idx="0">
                  <c:v>(+ ou - 5 cm)</c:v>
                </c:pt>
              </c:strCache>
            </c:strRef>
          </c:tx>
          <c:spPr>
            <a:ln w="127000">
              <a:solidFill>
                <a:schemeClr val="accent5">
                  <a:lumMod val="50000"/>
                  <a:alpha val="18000"/>
                </a:schemeClr>
              </a:solidFill>
            </a:ln>
          </c:spPr>
          <c:marker>
            <c:symbol val="none"/>
          </c:marker>
          <c:dLbls>
            <c:delete val="1"/>
          </c:dLbls>
          <c:xVal>
            <c:numRef>
              <c:f>Objectifs!$D$1:$K$1</c:f>
              <c:numCache>
                <c:formatCode>General</c:formatCode>
                <c:ptCount val="8"/>
                <c:pt idx="0">
                  <c:v>3</c:v>
                </c:pt>
                <c:pt idx="1">
                  <c:v>6</c:v>
                </c:pt>
                <c:pt idx="2">
                  <c:v>9</c:v>
                </c:pt>
                <c:pt idx="3">
                  <c:v>12</c:v>
                </c:pt>
                <c:pt idx="4">
                  <c:v>15</c:v>
                </c:pt>
                <c:pt idx="5">
                  <c:v>18</c:v>
                </c:pt>
                <c:pt idx="6">
                  <c:v>21</c:v>
                </c:pt>
                <c:pt idx="7">
                  <c:v>24</c:v>
                </c:pt>
              </c:numCache>
            </c:numRef>
          </c:xVal>
          <c:yVal>
            <c:numRef>
              <c:f>Objectifs!$D$3:$K$3</c:f>
              <c:numCache>
                <c:formatCode>General</c:formatCode>
                <c:ptCount val="8"/>
                <c:pt idx="0">
                  <c:v>108.5</c:v>
                </c:pt>
                <c:pt idx="1">
                  <c:v>136.5</c:v>
                </c:pt>
                <c:pt idx="2">
                  <c:v>145.5</c:v>
                </c:pt>
                <c:pt idx="3">
                  <c:v>160.5</c:v>
                </c:pt>
                <c:pt idx="4">
                  <c:v>171.5</c:v>
                </c:pt>
                <c:pt idx="5">
                  <c:v>182.5</c:v>
                </c:pt>
                <c:pt idx="6">
                  <c:v>189.5</c:v>
                </c:pt>
                <c:pt idx="7">
                  <c:v>198.5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Objectifs!$C$10</c:f>
              <c:strCache>
                <c:ptCount val="1"/>
                <c:pt idx="0">
                  <c:v>Génisse N° 1000</c:v>
                </c:pt>
              </c:strCache>
            </c:strRef>
          </c:tx>
          <c:spPr>
            <a:ln w="28575">
              <a:noFill/>
            </a:ln>
          </c:spPr>
          <c:marker>
            <c:symbol val="square"/>
            <c:size val="7"/>
            <c:spPr>
              <a:solidFill>
                <a:srgbClr val="FF0000"/>
              </a:solidFill>
            </c:spPr>
          </c:marker>
          <c:dLbls>
            <c:delete val="1"/>
          </c:dLbls>
          <c:xVal>
            <c:numRef>
              <c:f>Objectifs!$D$10:$O$10</c:f>
              <c:numCache>
                <c:formatCode>0.0</c:formatCode>
                <c:ptCount val="12"/>
                <c:pt idx="0">
                  <c:v>3.0163934426229506</c:v>
                </c:pt>
                <c:pt idx="1">
                  <c:v>0</c:v>
                </c:pt>
                <c:pt idx="2">
                  <c:v>0</c:v>
                </c:pt>
                <c:pt idx="3">
                  <c:v>8.4590163934426226</c:v>
                </c:pt>
                <c:pt idx="4">
                  <c:v>0</c:v>
                </c:pt>
                <c:pt idx="5">
                  <c:v>8.7868852459016402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xVal>
          <c:yVal>
            <c:numRef>
              <c:f>Objectifs!$Q$10:$AB$10</c:f>
              <c:numCache>
                <c:formatCode>0</c:formatCode>
                <c:ptCount val="12"/>
                <c:pt idx="0">
                  <c:v>109</c:v>
                </c:pt>
                <c:pt idx="1">
                  <c:v>0</c:v>
                </c:pt>
                <c:pt idx="2">
                  <c:v>0</c:v>
                </c:pt>
                <c:pt idx="3">
                  <c:v>145</c:v>
                </c:pt>
                <c:pt idx="4">
                  <c:v>0</c:v>
                </c:pt>
                <c:pt idx="5">
                  <c:v>160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Objectifs!$C$11</c:f>
              <c:strCache>
                <c:ptCount val="1"/>
                <c:pt idx="0">
                  <c:v>Génisse N° 1001</c:v>
                </c:pt>
              </c:strCache>
            </c:strRef>
          </c:tx>
          <c:spPr>
            <a:ln w="28575">
              <a:noFill/>
            </a:ln>
          </c:spPr>
          <c:marker>
            <c:symbol val="square"/>
            <c:size val="7"/>
            <c:spPr>
              <a:solidFill>
                <a:schemeClr val="accent1"/>
              </a:solidFill>
            </c:spPr>
          </c:marker>
          <c:dLbls>
            <c:delete val="1"/>
          </c:dLbls>
          <c:xVal>
            <c:numRef>
              <c:f>Objectifs!$D$11:$O$11</c:f>
              <c:numCache>
                <c:formatCode>0.0</c:formatCode>
                <c:ptCount val="12"/>
                <c:pt idx="0">
                  <c:v>2.9508196721311477</c:v>
                </c:pt>
                <c:pt idx="1">
                  <c:v>4.8852459016393439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xVal>
          <c:yVal>
            <c:numRef>
              <c:f>Objectifs!$Q$11:$AB$11</c:f>
              <c:numCache>
                <c:formatCode>0</c:formatCode>
                <c:ptCount val="12"/>
                <c:pt idx="0">
                  <c:v>108</c:v>
                </c:pt>
                <c:pt idx="1">
                  <c:v>147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Objectifs!$C$12</c:f>
              <c:strCache>
                <c:ptCount val="1"/>
                <c:pt idx="0">
                  <c:v>Génisse N° 1003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7"/>
            <c:spPr>
              <a:solidFill>
                <a:srgbClr val="00B050"/>
              </a:solidFill>
            </c:spPr>
          </c:marker>
          <c:dLbls>
            <c:delete val="1"/>
          </c:dLbls>
          <c:xVal>
            <c:numRef>
              <c:f>Objectifs!$D$12:$O$12</c:f>
              <c:numCache>
                <c:formatCode>0.0</c:formatCode>
                <c:ptCount val="12"/>
                <c:pt idx="0">
                  <c:v>2</c:v>
                </c:pt>
                <c:pt idx="1">
                  <c:v>3.9344262295081966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xVal>
          <c:yVal>
            <c:numRef>
              <c:f>Objectifs!$Q$12:$AB$12</c:f>
              <c:numCache>
                <c:formatCode>0</c:formatCode>
                <c:ptCount val="12"/>
                <c:pt idx="0">
                  <c:v>103</c:v>
                </c:pt>
                <c:pt idx="1">
                  <c:v>137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Objectifs!$C$13</c:f>
              <c:strCache>
                <c:ptCount val="1"/>
                <c:pt idx="0">
                  <c:v>Génisse N° 1002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7"/>
            <c:spPr>
              <a:solidFill>
                <a:schemeClr val="accent6"/>
              </a:solidFill>
            </c:spPr>
          </c:marker>
          <c:dLbls>
            <c:delete val="1"/>
          </c:dLbls>
          <c:xVal>
            <c:numRef>
              <c:f>Objectifs!$D$13:$O$13</c:f>
              <c:numCache>
                <c:formatCode>0.0</c:formatCode>
                <c:ptCount val="12"/>
                <c:pt idx="0">
                  <c:v>0</c:v>
                </c:pt>
                <c:pt idx="1">
                  <c:v>8.9508196721311482</c:v>
                </c:pt>
                <c:pt idx="2">
                  <c:v>11.967213114754099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xVal>
          <c:yVal>
            <c:numRef>
              <c:f>Objectifs!$Q$13:$AB$13</c:f>
              <c:numCache>
                <c:formatCode>0</c:formatCode>
                <c:ptCount val="12"/>
                <c:pt idx="0">
                  <c:v>0</c:v>
                </c:pt>
                <c:pt idx="1">
                  <c:v>155</c:v>
                </c:pt>
                <c:pt idx="2">
                  <c:v>168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Objectifs!$C$14</c:f>
              <c:strCache>
                <c:ptCount val="1"/>
                <c:pt idx="0">
                  <c:v>Génisse N° 2000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7"/>
            <c:spPr>
              <a:solidFill>
                <a:schemeClr val="accent4"/>
              </a:solidFill>
            </c:spPr>
          </c:marker>
          <c:dLbls>
            <c:delete val="1"/>
          </c:dLbls>
          <c:xVal>
            <c:numRef>
              <c:f>Objectifs!$D$14:$O$14</c:f>
              <c:numCache>
                <c:formatCode>0.0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5.9344262295081966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xVal>
          <c:yVal>
            <c:numRef>
              <c:f>Objectifs!$Q$14:$AB$14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130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Objectifs!$C$15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7"/>
            <c:spPr>
              <a:solidFill>
                <a:srgbClr val="FFFF00"/>
              </a:solidFill>
            </c:spPr>
          </c:marker>
          <c:dLbls>
            <c:delete val="1"/>
          </c:dLbls>
          <c:xVal>
            <c:numRef>
              <c:f>Objectifs!$D$15:$O$15</c:f>
            </c:numRef>
          </c:xVal>
          <c:yVal>
            <c:numRef>
              <c:f>Objectifs!$Q$15:$AB$15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9"/>
          <c:order val="9"/>
          <c:tx>
            <c:strRef>
              <c:f>Objectifs!$C$16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dLbls>
            <c:delete val="1"/>
          </c:dLbls>
          <c:xVal>
            <c:numRef>
              <c:f>Objectifs!$D$16:$O$16</c:f>
            </c:numRef>
          </c:xVal>
          <c:yVal>
            <c:numRef>
              <c:f>Objectifs!$Q$16:$AB$16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Objectifs!$C$17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chemeClr val="accent1"/>
              </a:solidFill>
            </c:spPr>
          </c:marker>
          <c:dLbls>
            <c:delete val="1"/>
          </c:dLbls>
          <c:xVal>
            <c:numRef>
              <c:f>Objectifs!$D$17:$O$17</c:f>
            </c:numRef>
          </c:xVal>
          <c:yVal>
            <c:numRef>
              <c:f>Objectifs!$Q$17:$AB$17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Objectifs!$C$18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rgbClr val="00B050"/>
              </a:solidFill>
            </c:spPr>
          </c:marker>
          <c:dLbls>
            <c:delete val="1"/>
          </c:dLbls>
          <c:xVal>
            <c:numRef>
              <c:f>Objectifs!$D$18:$O$18</c:f>
            </c:numRef>
          </c:xVal>
          <c:yVal>
            <c:numRef>
              <c:f>Objectifs!$Q$18:$AB$18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2"/>
          <c:order val="12"/>
          <c:tx>
            <c:strRef>
              <c:f>Objectifs!$C$19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chemeClr val="accent6"/>
              </a:solidFill>
            </c:spPr>
          </c:marker>
          <c:dLbls>
            <c:delete val="1"/>
          </c:dLbls>
          <c:xVal>
            <c:numRef>
              <c:f>Objectifs!$D$19:$O$19</c:f>
            </c:numRef>
          </c:xVal>
          <c:yVal>
            <c:numRef>
              <c:f>Objectifs!$Q$19:$AB$19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3"/>
          <c:order val="13"/>
          <c:tx>
            <c:strRef>
              <c:f>Objectifs!$C$20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chemeClr val="accent4"/>
              </a:solidFill>
            </c:spPr>
          </c:marker>
          <c:dLbls>
            <c:delete val="1"/>
          </c:dLbls>
          <c:xVal>
            <c:numRef>
              <c:f>Objectifs!$D$20:$O$20</c:f>
            </c:numRef>
          </c:xVal>
          <c:yVal>
            <c:numRef>
              <c:f>Objectifs!$Q$20:$AB$20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4"/>
          <c:order val="14"/>
          <c:tx>
            <c:strRef>
              <c:f>Objectifs!$C$21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diamond"/>
            <c:size val="7"/>
            <c:spPr>
              <a:solidFill>
                <a:srgbClr val="FFFF00"/>
              </a:solidFill>
            </c:spPr>
          </c:marker>
          <c:xVal>
            <c:numRef>
              <c:f>Objectifs!$D$21:$O$21</c:f>
            </c:numRef>
          </c:xVal>
          <c:yVal>
            <c:numRef>
              <c:f>Objectifs!$Q$21:$AB$21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5"/>
          <c:order val="15"/>
          <c:tx>
            <c:strRef>
              <c:f>Objectifs!$C$22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7"/>
            <c:spPr>
              <a:solidFill>
                <a:srgbClr val="FF0000"/>
              </a:solidFill>
            </c:spPr>
          </c:marker>
          <c:dLbls>
            <c:delete val="1"/>
          </c:dLbls>
          <c:xVal>
            <c:numRef>
              <c:f>Objectifs!$D$22:$O$22</c:f>
            </c:numRef>
          </c:xVal>
          <c:yVal>
            <c:numRef>
              <c:f>Objectifs!$Q$22:$AB$22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6"/>
          <c:order val="16"/>
          <c:tx>
            <c:strRef>
              <c:f>Objectifs!$C$23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7"/>
            <c:spPr>
              <a:solidFill>
                <a:schemeClr val="accent1"/>
              </a:solidFill>
            </c:spPr>
          </c:marker>
          <c:dLbls>
            <c:delete val="1"/>
          </c:dLbls>
          <c:xVal>
            <c:numRef>
              <c:f>Objectifs!$D$23:$O$23</c:f>
            </c:numRef>
          </c:xVal>
          <c:yVal>
            <c:numRef>
              <c:f>Objectifs!$Q$23:$AB$23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7"/>
          <c:order val="17"/>
          <c:tx>
            <c:strRef>
              <c:f>Objectifs!$C$24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7"/>
            <c:spPr>
              <a:solidFill>
                <a:srgbClr val="00B050"/>
              </a:solidFill>
            </c:spPr>
          </c:marker>
          <c:dLbls>
            <c:delete val="1"/>
          </c:dLbls>
          <c:xVal>
            <c:numRef>
              <c:f>Objectifs!$D$24:$O$24</c:f>
            </c:numRef>
          </c:xVal>
          <c:yVal>
            <c:numRef>
              <c:f>Objectifs!$Q$24:$AB$24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8"/>
          <c:order val="18"/>
          <c:tx>
            <c:strRef>
              <c:f>Objectifs!$C$25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7"/>
            <c:spPr>
              <a:solidFill>
                <a:schemeClr val="accent6"/>
              </a:solidFill>
            </c:spPr>
          </c:marker>
          <c:dLbls>
            <c:delete val="1"/>
          </c:dLbls>
          <c:xVal>
            <c:numRef>
              <c:f>Objectifs!$D$25:$O$25</c:f>
            </c:numRef>
          </c:xVal>
          <c:yVal>
            <c:numRef>
              <c:f>Objectifs!$Q$25:$AB$25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19"/>
          <c:order val="19"/>
          <c:tx>
            <c:strRef>
              <c:f>Objectifs!$C$26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7"/>
            <c:spPr>
              <a:solidFill>
                <a:schemeClr val="accent4"/>
              </a:solidFill>
            </c:spPr>
          </c:marker>
          <c:dLbls>
            <c:delete val="1"/>
          </c:dLbls>
          <c:xVal>
            <c:numRef>
              <c:f>Objectifs!$D$26:$O$26</c:f>
            </c:numRef>
          </c:xVal>
          <c:yVal>
            <c:numRef>
              <c:f>Objectifs!$Q$26:$AB$26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0"/>
          <c:order val="20"/>
          <c:tx>
            <c:strRef>
              <c:f>Objectifs!$C$27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triangle"/>
            <c:size val="7"/>
            <c:spPr>
              <a:solidFill>
                <a:srgbClr val="FFFF00"/>
              </a:solidFill>
            </c:spPr>
          </c:marker>
          <c:dLbls>
            <c:delete val="1"/>
          </c:dLbls>
          <c:xVal>
            <c:numRef>
              <c:f>Objectifs!$D$27:$O$27</c:f>
            </c:numRef>
          </c:xVal>
          <c:yVal>
            <c:numRef>
              <c:f>Objectifs!$Q$27:$AB$27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1"/>
          <c:order val="21"/>
          <c:tx>
            <c:strRef>
              <c:f>Objectifs!$C$28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x"/>
            <c:size val="7"/>
            <c:spPr>
              <a:noFill/>
              <a:ln w="19050">
                <a:solidFill>
                  <a:srgbClr val="FF0000"/>
                </a:solidFill>
              </a:ln>
            </c:spPr>
          </c:marker>
          <c:dLbls>
            <c:delete val="1"/>
          </c:dLbls>
          <c:xVal>
            <c:numRef>
              <c:f>Objectifs!$D$28:$O$28</c:f>
            </c:numRef>
          </c:xVal>
          <c:yVal>
            <c:numRef>
              <c:f>Objectifs!$Q$28:$AB$28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2"/>
          <c:order val="22"/>
          <c:tx>
            <c:strRef>
              <c:f>Objectifs!$C$29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x"/>
            <c:size val="7"/>
            <c:spPr>
              <a:noFill/>
              <a:ln w="19050">
                <a:solidFill>
                  <a:schemeClr val="accent1"/>
                </a:solidFill>
              </a:ln>
            </c:spPr>
          </c:marker>
          <c:dLbls>
            <c:delete val="1"/>
          </c:dLbls>
          <c:xVal>
            <c:numRef>
              <c:f>Objectifs!$D$29:$O$29</c:f>
            </c:numRef>
          </c:xVal>
          <c:yVal>
            <c:numRef>
              <c:f>Objectifs!$Q$29:$AB$29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3"/>
          <c:order val="23"/>
          <c:tx>
            <c:strRef>
              <c:f>Objectifs!$C$30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x"/>
            <c:size val="7"/>
            <c:spPr>
              <a:noFill/>
              <a:ln w="19050">
                <a:solidFill>
                  <a:srgbClr val="00B050"/>
                </a:solidFill>
              </a:ln>
            </c:spPr>
          </c:marker>
          <c:dLbls>
            <c:delete val="1"/>
          </c:dLbls>
          <c:xVal>
            <c:numRef>
              <c:f>Objectifs!$D$30:$O$30</c:f>
            </c:numRef>
          </c:xVal>
          <c:yVal>
            <c:numRef>
              <c:f>Objectifs!$Q$30:$AB$30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4"/>
          <c:order val="24"/>
          <c:tx>
            <c:strRef>
              <c:f>Objectifs!$C$31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x"/>
            <c:size val="7"/>
            <c:spPr>
              <a:noFill/>
              <a:ln w="19050">
                <a:solidFill>
                  <a:schemeClr val="accent6"/>
                </a:solidFill>
              </a:ln>
            </c:spPr>
          </c:marker>
          <c:dLbls>
            <c:delete val="1"/>
          </c:dLbls>
          <c:xVal>
            <c:numRef>
              <c:f>Objectifs!$D$31:$O$31</c:f>
            </c:numRef>
          </c:xVal>
          <c:yVal>
            <c:numRef>
              <c:f>Objectifs!$Q$31:$AB$31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5"/>
          <c:order val="25"/>
          <c:tx>
            <c:strRef>
              <c:f>Objectifs!$C$32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x"/>
            <c:size val="7"/>
            <c:spPr>
              <a:noFill/>
              <a:ln w="19050">
                <a:solidFill>
                  <a:schemeClr val="accent4"/>
                </a:solidFill>
              </a:ln>
            </c:spPr>
          </c:marker>
          <c:dLbls>
            <c:delete val="1"/>
          </c:dLbls>
          <c:xVal>
            <c:numRef>
              <c:f>Objectifs!$D$32:$O$32</c:f>
            </c:numRef>
          </c:xVal>
          <c:yVal>
            <c:numRef>
              <c:f>Objectifs!$Q$32:$AB$32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6"/>
          <c:order val="26"/>
          <c:tx>
            <c:strRef>
              <c:f>Objectifs!$C$33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x"/>
            <c:size val="7"/>
            <c:spPr>
              <a:noFill/>
              <a:ln w="19050">
                <a:solidFill>
                  <a:srgbClr val="FFFF00"/>
                </a:solidFill>
              </a:ln>
            </c:spPr>
          </c:marker>
          <c:dLbls>
            <c:delete val="1"/>
          </c:dLbls>
          <c:xVal>
            <c:numRef>
              <c:f>Objectifs!$D$33:$O$33</c:f>
            </c:numRef>
          </c:xVal>
          <c:yVal>
            <c:numRef>
              <c:f>Objectifs!$Q$33:$AB$33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7"/>
          <c:order val="27"/>
          <c:tx>
            <c:strRef>
              <c:f>Objectifs!$C$34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7"/>
            <c:spPr>
              <a:solidFill>
                <a:schemeClr val="bg1"/>
              </a:solidFill>
              <a:ln w="19050">
                <a:solidFill>
                  <a:srgbClr val="FF0000"/>
                </a:solidFill>
              </a:ln>
            </c:spPr>
          </c:marker>
          <c:dLbls>
            <c:delete val="1"/>
          </c:dLbls>
          <c:xVal>
            <c:numRef>
              <c:f>Objectifs!$D$34:$O$34</c:f>
            </c:numRef>
          </c:xVal>
          <c:yVal>
            <c:numRef>
              <c:f>Objectifs!$Q$34:$AB$34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8"/>
          <c:order val="28"/>
          <c:tx>
            <c:strRef>
              <c:f>Objectifs!$C$35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7"/>
            <c:spPr>
              <a:solidFill>
                <a:schemeClr val="bg1"/>
              </a:solidFill>
              <a:ln w="19050">
                <a:solidFill>
                  <a:schemeClr val="accent1"/>
                </a:solidFill>
              </a:ln>
            </c:spPr>
          </c:marker>
          <c:dLbls>
            <c:delete val="1"/>
          </c:dLbls>
          <c:xVal>
            <c:numRef>
              <c:f>Objectifs!$D$35:$O$35</c:f>
            </c:numRef>
          </c:xVal>
          <c:yVal>
            <c:numRef>
              <c:f>Objectifs!$Q$35:$AB$35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29"/>
          <c:order val="29"/>
          <c:tx>
            <c:strRef>
              <c:f>Objectifs!$C$36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7"/>
            <c:spPr>
              <a:solidFill>
                <a:schemeClr val="bg1"/>
              </a:solidFill>
              <a:ln w="19050">
                <a:solidFill>
                  <a:srgbClr val="00B050"/>
                </a:solidFill>
              </a:ln>
            </c:spPr>
          </c:marker>
          <c:dLbls>
            <c:delete val="1"/>
          </c:dLbls>
          <c:xVal>
            <c:numRef>
              <c:f>Objectifs!$D$36:$O$36</c:f>
            </c:numRef>
          </c:xVal>
          <c:yVal>
            <c:numRef>
              <c:f>Objectifs!$Q$36:$AB$36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30"/>
          <c:order val="30"/>
          <c:tx>
            <c:strRef>
              <c:f>Objectifs!$C$37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7"/>
            <c:spPr>
              <a:solidFill>
                <a:schemeClr val="bg1"/>
              </a:solidFill>
              <a:ln w="19050">
                <a:solidFill>
                  <a:schemeClr val="accent6"/>
                </a:solidFill>
              </a:ln>
            </c:spPr>
          </c:marker>
          <c:dLbls>
            <c:delete val="1"/>
          </c:dLbls>
          <c:xVal>
            <c:numRef>
              <c:f>Objectifs!$D$37:$O$37</c:f>
            </c:numRef>
          </c:xVal>
          <c:yVal>
            <c:numRef>
              <c:f>Objectifs!$Q$37:$AB$37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31"/>
          <c:order val="31"/>
          <c:tx>
            <c:strRef>
              <c:f>Objectifs!$C$38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7"/>
            <c:spPr>
              <a:solidFill>
                <a:schemeClr val="bg1"/>
              </a:solidFill>
              <a:ln w="19050">
                <a:solidFill>
                  <a:schemeClr val="accent4"/>
                </a:solidFill>
              </a:ln>
            </c:spPr>
          </c:marker>
          <c:dLbls>
            <c:delete val="1"/>
          </c:dLbls>
          <c:xVal>
            <c:numRef>
              <c:f>Objectifs!$D$38:$O$38</c:f>
            </c:numRef>
          </c:xVal>
          <c:yVal>
            <c:numRef>
              <c:f>Objectifs!$Q$38:$AB$38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ser>
          <c:idx val="32"/>
          <c:order val="32"/>
          <c:tx>
            <c:strRef>
              <c:f>Objectifs!$C$39</c:f>
              <c:strCache>
                <c:ptCount val="1"/>
                <c:pt idx="0">
                  <c:v> </c:v>
                </c:pt>
              </c:strCache>
            </c:strRef>
          </c:tx>
          <c:spPr>
            <a:ln>
              <a:noFill/>
            </a:ln>
          </c:spPr>
          <c:marker>
            <c:symbol val="circle"/>
            <c:size val="7"/>
            <c:spPr>
              <a:solidFill>
                <a:schemeClr val="bg1"/>
              </a:solidFill>
              <a:ln w="19050">
                <a:solidFill>
                  <a:srgbClr val="FFFF00"/>
                </a:solidFill>
              </a:ln>
            </c:spPr>
          </c:marker>
          <c:dLbls>
            <c:delete val="1"/>
          </c:dLbls>
          <c:xVal>
            <c:numRef>
              <c:f>Objectifs!$D$39:$O$39</c:f>
            </c:numRef>
          </c:xVal>
          <c:yVal>
            <c:numRef>
              <c:f>Objectifs!$Q$39:$AB$39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y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214019456"/>
        <c:axId val="214030208"/>
      </c:scatterChart>
      <c:valAx>
        <c:axId val="214019456"/>
        <c:scaling>
          <c:orientation val="minMax"/>
          <c:max val="24"/>
          <c:min val="3"/>
        </c:scaling>
        <c:delete val="0"/>
        <c:axPos val="b"/>
        <c:min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Age (mois)</a:t>
                </a:r>
              </a:p>
            </c:rich>
          </c:tx>
          <c:layout>
            <c:manualLayout>
              <c:xMode val="edge"/>
              <c:yMode val="edge"/>
              <c:x val="0.87269872342540733"/>
              <c:y val="0.62048501749781282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214030208"/>
        <c:crosses val="autoZero"/>
        <c:crossBetween val="midCat"/>
        <c:majorUnit val="3"/>
      </c:valAx>
      <c:valAx>
        <c:axId val="214030208"/>
        <c:scaling>
          <c:orientation val="minMax"/>
          <c:max val="200"/>
          <c:min val="100"/>
        </c:scaling>
        <c:delete val="0"/>
        <c:axPos val="l"/>
        <c:minorGridlines/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Tour de poitrine (cm)</a:t>
                </a:r>
              </a:p>
            </c:rich>
          </c:tx>
          <c:layout>
            <c:manualLayout>
              <c:xMode val="edge"/>
              <c:yMode val="edge"/>
              <c:x val="5.6651727573115207E-2"/>
              <c:y val="7.5118110236220472E-3"/>
            </c:manualLayout>
          </c:layout>
          <c:overlay val="0"/>
        </c:title>
        <c:numFmt formatCode="General" sourceLinked="1"/>
        <c:majorTickMark val="out"/>
        <c:minorTickMark val="none"/>
        <c:tickLblPos val="nextTo"/>
        <c:crossAx val="214019456"/>
        <c:crosses val="autoZero"/>
        <c:crossBetween val="midCat"/>
        <c:majorUnit val="20"/>
      </c:valAx>
      <c:spPr>
        <a:noFill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10"/>
        <c:txPr>
          <a:bodyPr/>
          <a:lstStyle/>
          <a:p>
            <a:pPr>
              <a:defRPr baseline="0"/>
            </a:pPr>
            <a:endParaRPr lang="fr-FR"/>
          </a:p>
        </c:txPr>
      </c:legendEntry>
      <c:layout>
        <c:manualLayout>
          <c:xMode val="edge"/>
          <c:yMode val="edge"/>
          <c:x val="7.0777774770012847E-2"/>
          <c:y val="0.66075238531504321"/>
          <c:w val="0.84534135994983683"/>
          <c:h val="0.31965016754981102"/>
        </c:manualLayout>
      </c:layout>
      <c:overlay val="1"/>
    </c:legend>
    <c:plotVisOnly val="1"/>
    <c:dispBlanksAs val="gap"/>
    <c:showDLblsOverMax val="0"/>
  </c:chart>
  <c:printSettings>
    <c:headerFooter/>
    <c:pageMargins b="0.11811023622047245" l="0" r="0" t="0.11811023622047245" header="0" footer="0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22856</xdr:colOff>
      <xdr:row>0</xdr:row>
      <xdr:rowOff>0</xdr:rowOff>
    </xdr:from>
    <xdr:to>
      <xdr:col>7</xdr:col>
      <xdr:colOff>0</xdr:colOff>
      <xdr:row>53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0.7491</cdr:x>
      <cdr:y>0.44333</cdr:y>
    </cdr:from>
    <cdr:to>
      <cdr:x>0.98184</cdr:x>
      <cdr:y>0.54917</cdr:y>
    </cdr:to>
    <cdr:sp macro="" textlink="">
      <cdr:nvSpPr>
        <cdr:cNvPr id="2" name="Rectangle à coins arrondis 1"/>
        <cdr:cNvSpPr/>
      </cdr:nvSpPr>
      <cdr:spPr>
        <a:xfrm xmlns:a="http://schemas.openxmlformats.org/drawingml/2006/main">
          <a:off x="4732024" y="4053840"/>
          <a:ext cx="1470214" cy="967740"/>
        </a:xfrm>
        <a:prstGeom xmlns:a="http://schemas.openxmlformats.org/drawingml/2006/main" prst="roundRect">
          <a:avLst/>
        </a:prstGeom>
        <a:solidFill xmlns:a="http://schemas.openxmlformats.org/drawingml/2006/main">
          <a:srgbClr val="FFFF66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r>
            <a:rPr lang="fr-FR" b="1">
              <a:solidFill>
                <a:schemeClr val="tx1"/>
              </a:solidFill>
            </a:rPr>
            <a:t>Objectifs:</a:t>
          </a:r>
        </a:p>
        <a:p xmlns:a="http://schemas.openxmlformats.org/drawingml/2006/main">
          <a:r>
            <a:rPr lang="fr-FR">
              <a:solidFill>
                <a:schemeClr val="tx1"/>
              </a:solidFill>
            </a:rPr>
            <a:t>- 6 mois : 134 cm</a:t>
          </a:r>
        </a:p>
        <a:p xmlns:a="http://schemas.openxmlformats.org/drawingml/2006/main">
          <a:r>
            <a:rPr lang="fr-FR">
              <a:solidFill>
                <a:schemeClr val="tx1"/>
              </a:solidFill>
            </a:rPr>
            <a:t>- IA : 170 à 180 cm</a:t>
          </a:r>
        </a:p>
        <a:p xmlns:a="http://schemas.openxmlformats.org/drawingml/2006/main">
          <a:r>
            <a:rPr lang="fr-FR">
              <a:solidFill>
                <a:schemeClr val="tx1"/>
              </a:solidFill>
            </a:rPr>
            <a:t>-</a:t>
          </a:r>
          <a:r>
            <a:rPr lang="fr-FR" baseline="0">
              <a:solidFill>
                <a:schemeClr val="tx1"/>
              </a:solidFill>
            </a:rPr>
            <a:t> IA : 395 à 420 kg</a:t>
          </a:r>
          <a:endParaRPr lang="fr-FR">
            <a:solidFill>
              <a:schemeClr val="tx1"/>
            </a:solidFill>
          </a:endParaRP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tabSelected="1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D8" sqref="D8"/>
    </sheetView>
  </sheetViews>
  <sheetFormatPr baseColWidth="10" defaultRowHeight="14.4" x14ac:dyDescent="0.3"/>
  <cols>
    <col min="1" max="1" width="4.21875" style="39" customWidth="1"/>
    <col min="2" max="2" width="14" style="40" customWidth="1"/>
    <col min="3" max="3" width="13.5546875" style="40" customWidth="1"/>
    <col min="4" max="16384" width="11.5546875" style="39"/>
  </cols>
  <sheetData>
    <row r="1" spans="1:27" ht="15" thickBot="1" x14ac:dyDescent="0.35"/>
    <row r="2" spans="1:27" ht="15" thickBot="1" x14ac:dyDescent="0.35">
      <c r="D2" s="81" t="s">
        <v>0</v>
      </c>
      <c r="E2" s="82"/>
      <c r="F2" s="81" t="s">
        <v>6</v>
      </c>
      <c r="G2" s="82"/>
      <c r="H2" s="81" t="s">
        <v>7</v>
      </c>
      <c r="I2" s="82"/>
      <c r="J2" s="81" t="s">
        <v>8</v>
      </c>
      <c r="K2" s="82"/>
      <c r="L2" s="81" t="s">
        <v>9</v>
      </c>
      <c r="M2" s="82"/>
      <c r="N2" s="81" t="s">
        <v>10</v>
      </c>
      <c r="O2" s="82"/>
      <c r="P2" s="81" t="s">
        <v>11</v>
      </c>
      <c r="Q2" s="82"/>
      <c r="R2" s="81" t="s">
        <v>12</v>
      </c>
      <c r="S2" s="82"/>
      <c r="T2" s="81" t="s">
        <v>13</v>
      </c>
      <c r="U2" s="82"/>
      <c r="V2" s="81" t="s">
        <v>14</v>
      </c>
      <c r="W2" s="82"/>
      <c r="X2" s="81" t="s">
        <v>15</v>
      </c>
      <c r="Y2" s="82"/>
      <c r="Z2" s="81" t="s">
        <v>16</v>
      </c>
      <c r="AA2" s="82"/>
    </row>
    <row r="3" spans="1:27" ht="15" thickBot="1" x14ac:dyDescent="0.35">
      <c r="B3" s="22"/>
      <c r="C3" s="22"/>
      <c r="D3" s="23" t="s">
        <v>1</v>
      </c>
      <c r="E3" s="38">
        <v>43480</v>
      </c>
      <c r="F3" s="23" t="s">
        <v>1</v>
      </c>
      <c r="G3" s="41">
        <v>43539</v>
      </c>
      <c r="H3" s="23" t="s">
        <v>1</v>
      </c>
      <c r="I3" s="41">
        <v>43631</v>
      </c>
      <c r="J3" s="23" t="s">
        <v>1</v>
      </c>
      <c r="K3" s="41">
        <v>43646</v>
      </c>
      <c r="L3" s="23" t="s">
        <v>1</v>
      </c>
      <c r="M3" s="41">
        <v>43653</v>
      </c>
      <c r="N3" s="23" t="s">
        <v>1</v>
      </c>
      <c r="O3" s="41">
        <v>43656</v>
      </c>
      <c r="P3" s="23" t="s">
        <v>1</v>
      </c>
      <c r="Q3" s="41"/>
      <c r="R3" s="23" t="s">
        <v>1</v>
      </c>
      <c r="S3" s="41"/>
      <c r="T3" s="23" t="s">
        <v>1</v>
      </c>
      <c r="U3" s="41"/>
      <c r="V3" s="23" t="s">
        <v>1</v>
      </c>
      <c r="W3" s="41"/>
      <c r="X3" s="23" t="s">
        <v>1</v>
      </c>
      <c r="Y3" s="41"/>
      <c r="Z3" s="23" t="s">
        <v>1</v>
      </c>
      <c r="AA3" s="41"/>
    </row>
    <row r="4" spans="1:27" ht="28.8" customHeight="1" thickBot="1" x14ac:dyDescent="0.35">
      <c r="B4" s="24" t="s">
        <v>2</v>
      </c>
      <c r="C4" s="25" t="s">
        <v>3</v>
      </c>
      <c r="D4" s="26" t="s">
        <v>4</v>
      </c>
      <c r="E4" s="27" t="s">
        <v>5</v>
      </c>
      <c r="F4" s="23" t="s">
        <v>4</v>
      </c>
      <c r="G4" s="27" t="s">
        <v>5</v>
      </c>
      <c r="H4" s="28" t="s">
        <v>4</v>
      </c>
      <c r="I4" s="27" t="s">
        <v>5</v>
      </c>
      <c r="J4" s="28" t="s">
        <v>4</v>
      </c>
      <c r="K4" s="27" t="s">
        <v>5</v>
      </c>
      <c r="L4" s="28" t="s">
        <v>4</v>
      </c>
      <c r="M4" s="27" t="s">
        <v>5</v>
      </c>
      <c r="N4" s="28" t="s">
        <v>4</v>
      </c>
      <c r="O4" s="27" t="s">
        <v>5</v>
      </c>
      <c r="P4" s="28" t="s">
        <v>4</v>
      </c>
      <c r="Q4" s="27" t="s">
        <v>5</v>
      </c>
      <c r="R4" s="28" t="s">
        <v>4</v>
      </c>
      <c r="S4" s="27" t="s">
        <v>5</v>
      </c>
      <c r="T4" s="28" t="s">
        <v>4</v>
      </c>
      <c r="U4" s="27" t="s">
        <v>5</v>
      </c>
      <c r="V4" s="28" t="s">
        <v>4</v>
      </c>
      <c r="W4" s="27" t="s">
        <v>5</v>
      </c>
      <c r="X4" s="28" t="s">
        <v>4</v>
      </c>
      <c r="Y4" s="27" t="s">
        <v>5</v>
      </c>
      <c r="Z4" s="28" t="s">
        <v>4</v>
      </c>
      <c r="AA4" s="27" t="s">
        <v>5</v>
      </c>
    </row>
    <row r="5" spans="1:27" x14ac:dyDescent="0.3">
      <c r="A5" s="42">
        <v>1</v>
      </c>
      <c r="B5" s="43">
        <v>1000</v>
      </c>
      <c r="C5" s="44">
        <v>43388</v>
      </c>
      <c r="D5" s="45">
        <v>109</v>
      </c>
      <c r="E5" s="29">
        <f>IF(E$3="","",IF($C5="","",IF(D5="","",IF($C5&gt;E$3,"",(E$3-$C5)/30.5))))</f>
        <v>3.0163934426229506</v>
      </c>
      <c r="F5" s="46"/>
      <c r="G5" s="34" t="str">
        <f>IF(G$3="","",IF($C5="","",IF(F5="","",IF($C5&gt;G$3,"",(G$3-$C5)/30.5))))</f>
        <v/>
      </c>
      <c r="H5" s="46"/>
      <c r="I5" s="29" t="str">
        <f>IF(I$3="","",IF($C5="","",IF(H5="","",IF($C5&gt;I$3,"",(I$3-$C5)/30.5))))</f>
        <v/>
      </c>
      <c r="J5" s="46">
        <v>145</v>
      </c>
      <c r="K5" s="32">
        <f>IF(K$3="","",IF($C5="","",IF(J5="","",IF($C5&gt;K$3,"",(K$3-$C5)/30.5))))</f>
        <v>8.4590163934426226</v>
      </c>
      <c r="L5" s="46"/>
      <c r="M5" s="29" t="str">
        <f>IF(M$3="","",IF($C5="","",IF(L5="","",IF($C5&gt;M$3,"",(M$3-$C5)/30.5))))</f>
        <v/>
      </c>
      <c r="N5" s="46">
        <v>160</v>
      </c>
      <c r="O5" s="29">
        <f>IF(O$3="","",IF($C5="","",IF(N5="","",IF($C5&gt;O$3,"",(O$3-$C5)/30.5))))</f>
        <v>8.7868852459016402</v>
      </c>
      <c r="P5" s="46"/>
      <c r="Q5" s="29" t="str">
        <f>IF(Q$3="","",IF($C5="","",IF(P5="","",IF($C5&gt;Q$3,"",(Q$3-$C5)/30.5))))</f>
        <v/>
      </c>
      <c r="R5" s="46"/>
      <c r="S5" s="29" t="str">
        <f>IF(S$3="","",IF($C5="","",IF(R5="","",IF($C5&gt;S$3,"",(S$3-$C5)/30.5))))</f>
        <v/>
      </c>
      <c r="T5" s="46"/>
      <c r="U5" s="29" t="str">
        <f>IF(U$3="","",IF($C5="","",IF(T5="","",IF($C5&gt;U$3,"",(U$3-$C5)/30.5))))</f>
        <v/>
      </c>
      <c r="V5" s="46"/>
      <c r="W5" s="29" t="str">
        <f>IF(W$3="","",IF($C5="","",IF(V5="","",IF($C5&gt;W$3,"",(W$3-$C5)/30.5))))</f>
        <v/>
      </c>
      <c r="X5" s="46"/>
      <c r="Y5" s="29" t="str">
        <f>IF(Y$3="","",IF($C5="","",IF(X5="","",IF($C5&gt;Y$3,"",(Y$3-$C5)/30.5))))</f>
        <v/>
      </c>
      <c r="Z5" s="46"/>
      <c r="AA5" s="35" t="str">
        <f>IF(AA$3="","",IF($C5="","",IF(Z5="","",IF($C5&gt;AA$3,"",(AA$3-$C5)/30.5))))</f>
        <v/>
      </c>
    </row>
    <row r="6" spans="1:27" x14ac:dyDescent="0.3">
      <c r="A6" s="47">
        <v>2</v>
      </c>
      <c r="B6" s="48">
        <v>1001</v>
      </c>
      <c r="C6" s="49">
        <v>43390</v>
      </c>
      <c r="D6" s="50">
        <v>108</v>
      </c>
      <c r="E6" s="30">
        <f t="shared" ref="E6:E34" si="0">IF(E$3="","",IF($C6="","",IF(D6="","",IF($C6&gt;E$3,"",(E$3-$C6)/30.5))))</f>
        <v>2.9508196721311477</v>
      </c>
      <c r="F6" s="51">
        <v>147</v>
      </c>
      <c r="G6" s="32">
        <f t="shared" ref="G6:G34" si="1">IF(G$3="","",IF($C6="","",IF(F6="","",IF($C6&gt;G$3,"",(G$3-$C6)/30.5))))</f>
        <v>4.8852459016393439</v>
      </c>
      <c r="H6" s="51"/>
      <c r="I6" s="32" t="str">
        <f>IF(I$3="","",IF($C6="","",IF(H6="","",IF($C6&gt;I$3,"",(I$3-$C6)/30.5))))</f>
        <v/>
      </c>
      <c r="J6" s="51"/>
      <c r="K6" s="32" t="str">
        <f>IF(K$3="","",IF($C6="","",IF(J6="","",IF($C6&gt;K$3,"",(K$3-$C6)/30.5))))</f>
        <v/>
      </c>
      <c r="L6" s="51"/>
      <c r="M6" s="32" t="str">
        <f>IF(M$3="","",IF($C6="","",IF(L6="","",IF($C6&gt;M$3,"",(M$3-$C6)/30.5))))</f>
        <v/>
      </c>
      <c r="N6" s="51"/>
      <c r="O6" s="32" t="str">
        <f>IF(O$3="","",IF($C6="","",IF(N6="","",IF($C6&gt;O$3,"",(O$3-$C6)/30.5))))</f>
        <v/>
      </c>
      <c r="P6" s="51"/>
      <c r="Q6" s="32" t="str">
        <f>IF(Q$3="","",IF($C6="","",IF(P6="","",IF($C6&gt;Q$3,"",(Q$3-$C6)/30.5))))</f>
        <v/>
      </c>
      <c r="R6" s="51"/>
      <c r="S6" s="32" t="str">
        <f>IF(S$3="","",IF($C6="","",IF(R6="","",IF($C6&gt;S$3,"",(S$3-$C6)/30.5))))</f>
        <v/>
      </c>
      <c r="T6" s="51"/>
      <c r="U6" s="32" t="str">
        <f>IF(U$3="","",IF($C6="","",IF(T6="","",IF($C6&gt;U$3,"",(U$3-$C6)/30.5))))</f>
        <v/>
      </c>
      <c r="V6" s="51"/>
      <c r="W6" s="32" t="str">
        <f>IF(W$3="","",IF($C6="","",IF(V6="","",IF($C6&gt;W$3,"",(W$3-$C6)/30.5))))</f>
        <v/>
      </c>
      <c r="X6" s="51"/>
      <c r="Y6" s="32" t="str">
        <f>IF(Y$3="","",IF($C6="","",IF(X6="","",IF($C6&gt;Y$3,"",(Y$3-$C6)/30.5))))</f>
        <v/>
      </c>
      <c r="Z6" s="51"/>
      <c r="AA6" s="36" t="str">
        <f>IF(AA$3="","",IF($C6="","",IF(Z6="","",IF($C6&gt;AA$3,"",(AA$3-$C6)/30.5))))</f>
        <v/>
      </c>
    </row>
    <row r="7" spans="1:27" x14ac:dyDescent="0.3">
      <c r="A7" s="47">
        <v>3</v>
      </c>
      <c r="B7" s="48">
        <v>1003</v>
      </c>
      <c r="C7" s="49">
        <v>43419</v>
      </c>
      <c r="D7" s="50">
        <v>103</v>
      </c>
      <c r="E7" s="30">
        <f t="shared" si="0"/>
        <v>2</v>
      </c>
      <c r="F7" s="51">
        <v>137</v>
      </c>
      <c r="G7" s="32">
        <f t="shared" si="1"/>
        <v>3.9344262295081966</v>
      </c>
      <c r="H7" s="51"/>
      <c r="I7" s="32" t="str">
        <f t="shared" ref="I7:I34" si="2">IF(I$3="","",IF($C7="","",IF(H7="","",IF($C7&gt;I$3,"",(I$3-$C7)/30.5))))</f>
        <v/>
      </c>
      <c r="J7" s="51"/>
      <c r="K7" s="32" t="str">
        <f t="shared" ref="K7:K34" si="3">IF(K$3="","",IF($C7="","",IF(J7="","",IF($C7&gt;K$3,"",(K$3-$C7)/30.5))))</f>
        <v/>
      </c>
      <c r="L7" s="51"/>
      <c r="M7" s="32" t="str">
        <f t="shared" ref="M7:M34" si="4">IF(M$3="","",IF($C7="","",IF(L7="","",IF($C7&gt;M$3,"",(M$3-$C7)/30.5))))</f>
        <v/>
      </c>
      <c r="N7" s="51"/>
      <c r="O7" s="32" t="str">
        <f t="shared" ref="O7:O34" si="5">IF(O$3="","",IF($C7="","",IF(N7="","",IF($C7&gt;O$3,"",(O$3-$C7)/30.5))))</f>
        <v/>
      </c>
      <c r="P7" s="51"/>
      <c r="Q7" s="32" t="str">
        <f t="shared" ref="Q7:Q34" si="6">IF(Q$3="","",IF($C7="","",IF(P7="","",IF($C7&gt;Q$3,"",(Q$3-$C7)/30.5))))</f>
        <v/>
      </c>
      <c r="R7" s="51"/>
      <c r="S7" s="32" t="str">
        <f t="shared" ref="S7:S34" si="7">IF(S$3="","",IF($C7="","",IF(R7="","",IF($C7&gt;S$3,"",(S$3-$C7)/30.5))))</f>
        <v/>
      </c>
      <c r="T7" s="51"/>
      <c r="U7" s="32" t="str">
        <f t="shared" ref="U7:U34" si="8">IF(U$3="","",IF($C7="","",IF(T7="","",IF($C7&gt;U$3,"",(U$3-$C7)/30.5))))</f>
        <v/>
      </c>
      <c r="V7" s="51"/>
      <c r="W7" s="32" t="str">
        <f t="shared" ref="W7:W34" si="9">IF(W$3="","",IF($C7="","",IF(V7="","",IF($C7&gt;W$3,"",(W$3-$C7)/30.5))))</f>
        <v/>
      </c>
      <c r="X7" s="51"/>
      <c r="Y7" s="32" t="str">
        <f t="shared" ref="Y7:Y34" si="10">IF(Y$3="","",IF($C7="","",IF(X7="","",IF($C7&gt;Y$3,"",(Y$3-$C7)/30.5))))</f>
        <v/>
      </c>
      <c r="Z7" s="51"/>
      <c r="AA7" s="36" t="str">
        <f t="shared" ref="AA7:AA34" si="11">IF(AA$3="","",IF($C7="","",IF(Z7="","",IF($C7&gt;AA$3,"",(AA$3-$C7)/30.5))))</f>
        <v/>
      </c>
    </row>
    <row r="8" spans="1:27" x14ac:dyDescent="0.3">
      <c r="A8" s="47">
        <v>4</v>
      </c>
      <c r="B8" s="48">
        <v>1002</v>
      </c>
      <c r="C8" s="49">
        <v>43266</v>
      </c>
      <c r="D8" s="50"/>
      <c r="E8" s="30" t="str">
        <f t="shared" si="0"/>
        <v/>
      </c>
      <c r="F8" s="51">
        <v>155</v>
      </c>
      <c r="G8" s="32">
        <f t="shared" si="1"/>
        <v>8.9508196721311482</v>
      </c>
      <c r="H8" s="51">
        <v>168</v>
      </c>
      <c r="I8" s="32">
        <f t="shared" si="2"/>
        <v>11.967213114754099</v>
      </c>
      <c r="J8" s="51"/>
      <c r="K8" s="32" t="str">
        <f t="shared" si="3"/>
        <v/>
      </c>
      <c r="L8" s="51"/>
      <c r="M8" s="32" t="str">
        <f t="shared" si="4"/>
        <v/>
      </c>
      <c r="N8" s="51"/>
      <c r="O8" s="32" t="str">
        <f t="shared" si="5"/>
        <v/>
      </c>
      <c r="P8" s="51"/>
      <c r="Q8" s="32" t="str">
        <f t="shared" si="6"/>
        <v/>
      </c>
      <c r="R8" s="51"/>
      <c r="S8" s="32" t="str">
        <f t="shared" si="7"/>
        <v/>
      </c>
      <c r="T8" s="51"/>
      <c r="U8" s="32" t="str">
        <f t="shared" si="8"/>
        <v/>
      </c>
      <c r="V8" s="51"/>
      <c r="W8" s="32" t="str">
        <f t="shared" si="9"/>
        <v/>
      </c>
      <c r="X8" s="51"/>
      <c r="Y8" s="32" t="str">
        <f t="shared" si="10"/>
        <v/>
      </c>
      <c r="Z8" s="51"/>
      <c r="AA8" s="36" t="str">
        <f t="shared" si="11"/>
        <v/>
      </c>
    </row>
    <row r="9" spans="1:27" x14ac:dyDescent="0.3">
      <c r="A9" s="47">
        <v>5</v>
      </c>
      <c r="B9" s="48">
        <v>2000</v>
      </c>
      <c r="C9" s="49">
        <v>43475</v>
      </c>
      <c r="D9" s="50"/>
      <c r="E9" s="30" t="str">
        <f t="shared" si="0"/>
        <v/>
      </c>
      <c r="F9" s="51"/>
      <c r="G9" s="32" t="str">
        <f t="shared" si="1"/>
        <v/>
      </c>
      <c r="H9" s="51"/>
      <c r="I9" s="32" t="str">
        <f t="shared" si="2"/>
        <v/>
      </c>
      <c r="J9" s="51"/>
      <c r="K9" s="32" t="str">
        <f t="shared" si="3"/>
        <v/>
      </c>
      <c r="L9" s="51"/>
      <c r="M9" s="32" t="str">
        <f t="shared" si="4"/>
        <v/>
      </c>
      <c r="N9" s="51">
        <v>130</v>
      </c>
      <c r="O9" s="32">
        <f t="shared" si="5"/>
        <v>5.9344262295081966</v>
      </c>
      <c r="P9" s="51"/>
      <c r="Q9" s="32" t="str">
        <f t="shared" si="6"/>
        <v/>
      </c>
      <c r="R9" s="51"/>
      <c r="S9" s="32" t="str">
        <f t="shared" si="7"/>
        <v/>
      </c>
      <c r="T9" s="51"/>
      <c r="U9" s="32" t="str">
        <f t="shared" si="8"/>
        <v/>
      </c>
      <c r="V9" s="51"/>
      <c r="W9" s="32" t="str">
        <f t="shared" si="9"/>
        <v/>
      </c>
      <c r="X9" s="51"/>
      <c r="Y9" s="32" t="str">
        <f t="shared" si="10"/>
        <v/>
      </c>
      <c r="Z9" s="51"/>
      <c r="AA9" s="36" t="str">
        <f t="shared" si="11"/>
        <v/>
      </c>
    </row>
    <row r="10" spans="1:27" x14ac:dyDescent="0.3">
      <c r="A10" s="47">
        <v>6</v>
      </c>
      <c r="B10" s="48"/>
      <c r="C10" s="49"/>
      <c r="D10" s="50"/>
      <c r="E10" s="30" t="str">
        <f t="shared" si="0"/>
        <v/>
      </c>
      <c r="F10" s="51"/>
      <c r="G10" s="32" t="str">
        <f t="shared" si="1"/>
        <v/>
      </c>
      <c r="H10" s="51"/>
      <c r="I10" s="32" t="str">
        <f t="shared" si="2"/>
        <v/>
      </c>
      <c r="J10" s="51"/>
      <c r="K10" s="32" t="str">
        <f t="shared" si="3"/>
        <v/>
      </c>
      <c r="L10" s="51"/>
      <c r="M10" s="32" t="str">
        <f t="shared" si="4"/>
        <v/>
      </c>
      <c r="N10" s="51"/>
      <c r="O10" s="32" t="str">
        <f t="shared" si="5"/>
        <v/>
      </c>
      <c r="P10" s="51"/>
      <c r="Q10" s="32" t="str">
        <f t="shared" si="6"/>
        <v/>
      </c>
      <c r="R10" s="51"/>
      <c r="S10" s="32" t="str">
        <f t="shared" si="7"/>
        <v/>
      </c>
      <c r="T10" s="51"/>
      <c r="U10" s="32" t="str">
        <f t="shared" si="8"/>
        <v/>
      </c>
      <c r="V10" s="51"/>
      <c r="W10" s="32" t="str">
        <f t="shared" si="9"/>
        <v/>
      </c>
      <c r="X10" s="51"/>
      <c r="Y10" s="32" t="str">
        <f t="shared" si="10"/>
        <v/>
      </c>
      <c r="Z10" s="51"/>
      <c r="AA10" s="36" t="str">
        <f t="shared" si="11"/>
        <v/>
      </c>
    </row>
    <row r="11" spans="1:27" x14ac:dyDescent="0.3">
      <c r="A11" s="47">
        <v>7</v>
      </c>
      <c r="B11" s="48"/>
      <c r="C11" s="49"/>
      <c r="D11" s="50"/>
      <c r="E11" s="30" t="str">
        <f t="shared" si="0"/>
        <v/>
      </c>
      <c r="F11" s="51"/>
      <c r="G11" s="32" t="str">
        <f t="shared" si="1"/>
        <v/>
      </c>
      <c r="H11" s="51"/>
      <c r="I11" s="32" t="str">
        <f t="shared" si="2"/>
        <v/>
      </c>
      <c r="J11" s="51"/>
      <c r="K11" s="32" t="str">
        <f t="shared" si="3"/>
        <v/>
      </c>
      <c r="L11" s="51"/>
      <c r="M11" s="32" t="str">
        <f t="shared" si="4"/>
        <v/>
      </c>
      <c r="N11" s="51"/>
      <c r="O11" s="32" t="str">
        <f t="shared" si="5"/>
        <v/>
      </c>
      <c r="P11" s="51"/>
      <c r="Q11" s="32" t="str">
        <f t="shared" si="6"/>
        <v/>
      </c>
      <c r="R11" s="51"/>
      <c r="S11" s="32" t="str">
        <f t="shared" si="7"/>
        <v/>
      </c>
      <c r="T11" s="51"/>
      <c r="U11" s="32" t="str">
        <f t="shared" si="8"/>
        <v/>
      </c>
      <c r="V11" s="51"/>
      <c r="W11" s="32" t="str">
        <f t="shared" si="9"/>
        <v/>
      </c>
      <c r="X11" s="51"/>
      <c r="Y11" s="32" t="str">
        <f t="shared" si="10"/>
        <v/>
      </c>
      <c r="Z11" s="51"/>
      <c r="AA11" s="36" t="str">
        <f t="shared" si="11"/>
        <v/>
      </c>
    </row>
    <row r="12" spans="1:27" x14ac:dyDescent="0.3">
      <c r="A12" s="47">
        <v>8</v>
      </c>
      <c r="B12" s="48"/>
      <c r="C12" s="49"/>
      <c r="D12" s="50"/>
      <c r="E12" s="30" t="str">
        <f t="shared" si="0"/>
        <v/>
      </c>
      <c r="F12" s="51"/>
      <c r="G12" s="32" t="str">
        <f t="shared" si="1"/>
        <v/>
      </c>
      <c r="H12" s="51"/>
      <c r="I12" s="32" t="str">
        <f t="shared" si="2"/>
        <v/>
      </c>
      <c r="J12" s="51"/>
      <c r="K12" s="32" t="str">
        <f t="shared" si="3"/>
        <v/>
      </c>
      <c r="L12" s="51"/>
      <c r="M12" s="32" t="str">
        <f t="shared" si="4"/>
        <v/>
      </c>
      <c r="N12" s="51"/>
      <c r="O12" s="32" t="str">
        <f t="shared" si="5"/>
        <v/>
      </c>
      <c r="P12" s="51"/>
      <c r="Q12" s="32" t="str">
        <f t="shared" si="6"/>
        <v/>
      </c>
      <c r="R12" s="51"/>
      <c r="S12" s="32" t="str">
        <f t="shared" si="7"/>
        <v/>
      </c>
      <c r="T12" s="51"/>
      <c r="U12" s="32" t="str">
        <f t="shared" si="8"/>
        <v/>
      </c>
      <c r="V12" s="51"/>
      <c r="W12" s="32" t="str">
        <f t="shared" si="9"/>
        <v/>
      </c>
      <c r="X12" s="51"/>
      <c r="Y12" s="32" t="str">
        <f t="shared" si="10"/>
        <v/>
      </c>
      <c r="Z12" s="51"/>
      <c r="AA12" s="36" t="str">
        <f t="shared" si="11"/>
        <v/>
      </c>
    </row>
    <row r="13" spans="1:27" x14ac:dyDescent="0.3">
      <c r="A13" s="47">
        <v>9</v>
      </c>
      <c r="B13" s="48"/>
      <c r="C13" s="49"/>
      <c r="D13" s="50"/>
      <c r="E13" s="30" t="str">
        <f t="shared" si="0"/>
        <v/>
      </c>
      <c r="F13" s="51"/>
      <c r="G13" s="32" t="str">
        <f t="shared" si="1"/>
        <v/>
      </c>
      <c r="H13" s="51"/>
      <c r="I13" s="32" t="str">
        <f t="shared" si="2"/>
        <v/>
      </c>
      <c r="J13" s="51"/>
      <c r="K13" s="32" t="str">
        <f t="shared" si="3"/>
        <v/>
      </c>
      <c r="L13" s="51"/>
      <c r="M13" s="32" t="str">
        <f t="shared" si="4"/>
        <v/>
      </c>
      <c r="N13" s="51"/>
      <c r="O13" s="32" t="str">
        <f t="shared" si="5"/>
        <v/>
      </c>
      <c r="P13" s="51"/>
      <c r="Q13" s="32" t="str">
        <f t="shared" si="6"/>
        <v/>
      </c>
      <c r="R13" s="51"/>
      <c r="S13" s="32" t="str">
        <f t="shared" si="7"/>
        <v/>
      </c>
      <c r="T13" s="51"/>
      <c r="U13" s="32" t="str">
        <f t="shared" si="8"/>
        <v/>
      </c>
      <c r="V13" s="51"/>
      <c r="W13" s="32" t="str">
        <f t="shared" si="9"/>
        <v/>
      </c>
      <c r="X13" s="51"/>
      <c r="Y13" s="32" t="str">
        <f t="shared" si="10"/>
        <v/>
      </c>
      <c r="Z13" s="51"/>
      <c r="AA13" s="36" t="str">
        <f t="shared" si="11"/>
        <v/>
      </c>
    </row>
    <row r="14" spans="1:27" x14ac:dyDescent="0.3">
      <c r="A14" s="47">
        <v>10</v>
      </c>
      <c r="B14" s="48"/>
      <c r="C14" s="49"/>
      <c r="D14" s="50"/>
      <c r="E14" s="30" t="str">
        <f t="shared" si="0"/>
        <v/>
      </c>
      <c r="F14" s="51"/>
      <c r="G14" s="32" t="str">
        <f t="shared" si="1"/>
        <v/>
      </c>
      <c r="H14" s="51"/>
      <c r="I14" s="32" t="str">
        <f t="shared" si="2"/>
        <v/>
      </c>
      <c r="J14" s="51"/>
      <c r="K14" s="32" t="str">
        <f t="shared" si="3"/>
        <v/>
      </c>
      <c r="L14" s="51"/>
      <c r="M14" s="32" t="str">
        <f t="shared" si="4"/>
        <v/>
      </c>
      <c r="N14" s="51"/>
      <c r="O14" s="32" t="str">
        <f t="shared" si="5"/>
        <v/>
      </c>
      <c r="P14" s="51"/>
      <c r="Q14" s="32" t="str">
        <f t="shared" si="6"/>
        <v/>
      </c>
      <c r="R14" s="51"/>
      <c r="S14" s="32" t="str">
        <f t="shared" si="7"/>
        <v/>
      </c>
      <c r="T14" s="51"/>
      <c r="U14" s="32" t="str">
        <f t="shared" si="8"/>
        <v/>
      </c>
      <c r="V14" s="51"/>
      <c r="W14" s="32" t="str">
        <f t="shared" si="9"/>
        <v/>
      </c>
      <c r="X14" s="51"/>
      <c r="Y14" s="32" t="str">
        <f t="shared" si="10"/>
        <v/>
      </c>
      <c r="Z14" s="51"/>
      <c r="AA14" s="36" t="str">
        <f t="shared" si="11"/>
        <v/>
      </c>
    </row>
    <row r="15" spans="1:27" x14ac:dyDescent="0.3">
      <c r="A15" s="47">
        <v>11</v>
      </c>
      <c r="B15" s="48"/>
      <c r="C15" s="49"/>
      <c r="D15" s="50"/>
      <c r="E15" s="30" t="str">
        <f t="shared" si="0"/>
        <v/>
      </c>
      <c r="F15" s="51"/>
      <c r="G15" s="32" t="str">
        <f t="shared" si="1"/>
        <v/>
      </c>
      <c r="H15" s="51"/>
      <c r="I15" s="32" t="str">
        <f t="shared" si="2"/>
        <v/>
      </c>
      <c r="J15" s="51"/>
      <c r="K15" s="32" t="str">
        <f t="shared" si="3"/>
        <v/>
      </c>
      <c r="L15" s="51"/>
      <c r="M15" s="32" t="str">
        <f t="shared" si="4"/>
        <v/>
      </c>
      <c r="N15" s="51"/>
      <c r="O15" s="32" t="str">
        <f t="shared" si="5"/>
        <v/>
      </c>
      <c r="P15" s="51"/>
      <c r="Q15" s="32" t="str">
        <f t="shared" si="6"/>
        <v/>
      </c>
      <c r="R15" s="51"/>
      <c r="S15" s="32" t="str">
        <f t="shared" si="7"/>
        <v/>
      </c>
      <c r="T15" s="51"/>
      <c r="U15" s="32" t="str">
        <f t="shared" si="8"/>
        <v/>
      </c>
      <c r="V15" s="51"/>
      <c r="W15" s="32" t="str">
        <f t="shared" si="9"/>
        <v/>
      </c>
      <c r="X15" s="51"/>
      <c r="Y15" s="32" t="str">
        <f t="shared" si="10"/>
        <v/>
      </c>
      <c r="Z15" s="51"/>
      <c r="AA15" s="36" t="str">
        <f t="shared" si="11"/>
        <v/>
      </c>
    </row>
    <row r="16" spans="1:27" x14ac:dyDescent="0.3">
      <c r="A16" s="47">
        <v>12</v>
      </c>
      <c r="B16" s="48"/>
      <c r="C16" s="49"/>
      <c r="D16" s="50"/>
      <c r="E16" s="30" t="str">
        <f t="shared" si="0"/>
        <v/>
      </c>
      <c r="F16" s="51"/>
      <c r="G16" s="32" t="str">
        <f t="shared" si="1"/>
        <v/>
      </c>
      <c r="H16" s="51"/>
      <c r="I16" s="32" t="str">
        <f t="shared" si="2"/>
        <v/>
      </c>
      <c r="J16" s="51"/>
      <c r="K16" s="32" t="str">
        <f t="shared" si="3"/>
        <v/>
      </c>
      <c r="L16" s="51"/>
      <c r="M16" s="32" t="str">
        <f t="shared" si="4"/>
        <v/>
      </c>
      <c r="N16" s="51"/>
      <c r="O16" s="32" t="str">
        <f t="shared" si="5"/>
        <v/>
      </c>
      <c r="P16" s="51"/>
      <c r="Q16" s="32" t="str">
        <f t="shared" si="6"/>
        <v/>
      </c>
      <c r="R16" s="51"/>
      <c r="S16" s="32" t="str">
        <f t="shared" si="7"/>
        <v/>
      </c>
      <c r="T16" s="51"/>
      <c r="U16" s="32" t="str">
        <f t="shared" si="8"/>
        <v/>
      </c>
      <c r="V16" s="51"/>
      <c r="W16" s="32" t="str">
        <f t="shared" si="9"/>
        <v/>
      </c>
      <c r="X16" s="51"/>
      <c r="Y16" s="32" t="str">
        <f t="shared" si="10"/>
        <v/>
      </c>
      <c r="Z16" s="51"/>
      <c r="AA16" s="36" t="str">
        <f t="shared" si="11"/>
        <v/>
      </c>
    </row>
    <row r="17" spans="1:27" x14ac:dyDescent="0.3">
      <c r="A17" s="47">
        <v>13</v>
      </c>
      <c r="B17" s="48"/>
      <c r="C17" s="49"/>
      <c r="D17" s="50"/>
      <c r="E17" s="30" t="str">
        <f t="shared" si="0"/>
        <v/>
      </c>
      <c r="F17" s="51"/>
      <c r="G17" s="32" t="str">
        <f t="shared" si="1"/>
        <v/>
      </c>
      <c r="H17" s="51"/>
      <c r="I17" s="32" t="str">
        <f t="shared" si="2"/>
        <v/>
      </c>
      <c r="J17" s="51"/>
      <c r="K17" s="32" t="str">
        <f t="shared" si="3"/>
        <v/>
      </c>
      <c r="L17" s="51"/>
      <c r="M17" s="32" t="str">
        <f t="shared" si="4"/>
        <v/>
      </c>
      <c r="N17" s="51"/>
      <c r="O17" s="32" t="str">
        <f t="shared" si="5"/>
        <v/>
      </c>
      <c r="P17" s="51"/>
      <c r="Q17" s="32" t="str">
        <f t="shared" si="6"/>
        <v/>
      </c>
      <c r="R17" s="51"/>
      <c r="S17" s="32" t="str">
        <f t="shared" si="7"/>
        <v/>
      </c>
      <c r="T17" s="51"/>
      <c r="U17" s="32" t="str">
        <f t="shared" si="8"/>
        <v/>
      </c>
      <c r="V17" s="51"/>
      <c r="W17" s="32" t="str">
        <f t="shared" si="9"/>
        <v/>
      </c>
      <c r="X17" s="51"/>
      <c r="Y17" s="32" t="str">
        <f t="shared" si="10"/>
        <v/>
      </c>
      <c r="Z17" s="51"/>
      <c r="AA17" s="36" t="str">
        <f t="shared" si="11"/>
        <v/>
      </c>
    </row>
    <row r="18" spans="1:27" x14ac:dyDescent="0.3">
      <c r="A18" s="47">
        <v>14</v>
      </c>
      <c r="B18" s="48"/>
      <c r="C18" s="49"/>
      <c r="D18" s="50"/>
      <c r="E18" s="30" t="str">
        <f t="shared" si="0"/>
        <v/>
      </c>
      <c r="F18" s="51"/>
      <c r="G18" s="32" t="str">
        <f t="shared" si="1"/>
        <v/>
      </c>
      <c r="H18" s="51"/>
      <c r="I18" s="32" t="str">
        <f t="shared" si="2"/>
        <v/>
      </c>
      <c r="J18" s="51"/>
      <c r="K18" s="32" t="str">
        <f t="shared" si="3"/>
        <v/>
      </c>
      <c r="L18" s="51"/>
      <c r="M18" s="32" t="str">
        <f t="shared" si="4"/>
        <v/>
      </c>
      <c r="N18" s="51"/>
      <c r="O18" s="32" t="str">
        <f t="shared" si="5"/>
        <v/>
      </c>
      <c r="P18" s="51"/>
      <c r="Q18" s="32" t="str">
        <f t="shared" si="6"/>
        <v/>
      </c>
      <c r="R18" s="51"/>
      <c r="S18" s="32" t="str">
        <f t="shared" si="7"/>
        <v/>
      </c>
      <c r="T18" s="51"/>
      <c r="U18" s="32" t="str">
        <f t="shared" si="8"/>
        <v/>
      </c>
      <c r="V18" s="51"/>
      <c r="W18" s="32" t="str">
        <f t="shared" si="9"/>
        <v/>
      </c>
      <c r="X18" s="51"/>
      <c r="Y18" s="32" t="str">
        <f t="shared" si="10"/>
        <v/>
      </c>
      <c r="Z18" s="51"/>
      <c r="AA18" s="36" t="str">
        <f t="shared" si="11"/>
        <v/>
      </c>
    </row>
    <row r="19" spans="1:27" x14ac:dyDescent="0.3">
      <c r="A19" s="47">
        <v>15</v>
      </c>
      <c r="B19" s="48"/>
      <c r="C19" s="49"/>
      <c r="D19" s="50"/>
      <c r="E19" s="30" t="str">
        <f t="shared" si="0"/>
        <v/>
      </c>
      <c r="F19" s="51"/>
      <c r="G19" s="32" t="str">
        <f t="shared" si="1"/>
        <v/>
      </c>
      <c r="H19" s="51"/>
      <c r="I19" s="32" t="str">
        <f t="shared" si="2"/>
        <v/>
      </c>
      <c r="J19" s="51"/>
      <c r="K19" s="32" t="str">
        <f t="shared" si="3"/>
        <v/>
      </c>
      <c r="L19" s="51"/>
      <c r="M19" s="32" t="str">
        <f t="shared" si="4"/>
        <v/>
      </c>
      <c r="N19" s="51"/>
      <c r="O19" s="32" t="str">
        <f t="shared" si="5"/>
        <v/>
      </c>
      <c r="P19" s="51"/>
      <c r="Q19" s="32" t="str">
        <f t="shared" si="6"/>
        <v/>
      </c>
      <c r="R19" s="51"/>
      <c r="S19" s="32" t="str">
        <f t="shared" si="7"/>
        <v/>
      </c>
      <c r="T19" s="51"/>
      <c r="U19" s="32" t="str">
        <f t="shared" si="8"/>
        <v/>
      </c>
      <c r="V19" s="51"/>
      <c r="W19" s="32" t="str">
        <f t="shared" si="9"/>
        <v/>
      </c>
      <c r="X19" s="51"/>
      <c r="Y19" s="32" t="str">
        <f t="shared" si="10"/>
        <v/>
      </c>
      <c r="Z19" s="51"/>
      <c r="AA19" s="36" t="str">
        <f t="shared" si="11"/>
        <v/>
      </c>
    </row>
    <row r="20" spans="1:27" x14ac:dyDescent="0.3">
      <c r="A20" s="47">
        <v>16</v>
      </c>
      <c r="B20" s="48"/>
      <c r="C20" s="49"/>
      <c r="D20" s="50"/>
      <c r="E20" s="30" t="str">
        <f t="shared" si="0"/>
        <v/>
      </c>
      <c r="F20" s="51"/>
      <c r="G20" s="32" t="str">
        <f t="shared" si="1"/>
        <v/>
      </c>
      <c r="H20" s="51"/>
      <c r="I20" s="32" t="str">
        <f t="shared" si="2"/>
        <v/>
      </c>
      <c r="J20" s="51"/>
      <c r="K20" s="32" t="str">
        <f t="shared" si="3"/>
        <v/>
      </c>
      <c r="L20" s="51"/>
      <c r="M20" s="32" t="str">
        <f t="shared" si="4"/>
        <v/>
      </c>
      <c r="N20" s="51"/>
      <c r="O20" s="32" t="str">
        <f t="shared" si="5"/>
        <v/>
      </c>
      <c r="P20" s="51"/>
      <c r="Q20" s="32" t="str">
        <f t="shared" si="6"/>
        <v/>
      </c>
      <c r="R20" s="51"/>
      <c r="S20" s="32" t="str">
        <f t="shared" si="7"/>
        <v/>
      </c>
      <c r="T20" s="51"/>
      <c r="U20" s="32" t="str">
        <f t="shared" si="8"/>
        <v/>
      </c>
      <c r="V20" s="51"/>
      <c r="W20" s="32" t="str">
        <f t="shared" si="9"/>
        <v/>
      </c>
      <c r="X20" s="51"/>
      <c r="Y20" s="32" t="str">
        <f t="shared" si="10"/>
        <v/>
      </c>
      <c r="Z20" s="51"/>
      <c r="AA20" s="36" t="str">
        <f t="shared" si="11"/>
        <v/>
      </c>
    </row>
    <row r="21" spans="1:27" x14ac:dyDescent="0.3">
      <c r="A21" s="47">
        <v>17</v>
      </c>
      <c r="B21" s="48"/>
      <c r="C21" s="49"/>
      <c r="D21" s="50"/>
      <c r="E21" s="30" t="str">
        <f t="shared" si="0"/>
        <v/>
      </c>
      <c r="F21" s="51"/>
      <c r="G21" s="32" t="str">
        <f t="shared" si="1"/>
        <v/>
      </c>
      <c r="H21" s="51"/>
      <c r="I21" s="32" t="str">
        <f t="shared" si="2"/>
        <v/>
      </c>
      <c r="J21" s="51"/>
      <c r="K21" s="32" t="str">
        <f t="shared" si="3"/>
        <v/>
      </c>
      <c r="L21" s="51"/>
      <c r="M21" s="32" t="str">
        <f t="shared" si="4"/>
        <v/>
      </c>
      <c r="N21" s="51"/>
      <c r="O21" s="32" t="str">
        <f t="shared" si="5"/>
        <v/>
      </c>
      <c r="P21" s="51"/>
      <c r="Q21" s="32" t="str">
        <f t="shared" si="6"/>
        <v/>
      </c>
      <c r="R21" s="51"/>
      <c r="S21" s="32" t="str">
        <f t="shared" si="7"/>
        <v/>
      </c>
      <c r="T21" s="51"/>
      <c r="U21" s="32" t="str">
        <f t="shared" si="8"/>
        <v/>
      </c>
      <c r="V21" s="51"/>
      <c r="W21" s="32" t="str">
        <f t="shared" si="9"/>
        <v/>
      </c>
      <c r="X21" s="51"/>
      <c r="Y21" s="32" t="str">
        <f t="shared" si="10"/>
        <v/>
      </c>
      <c r="Z21" s="51"/>
      <c r="AA21" s="36" t="str">
        <f t="shared" si="11"/>
        <v/>
      </c>
    </row>
    <row r="22" spans="1:27" x14ac:dyDescent="0.3">
      <c r="A22" s="47">
        <v>18</v>
      </c>
      <c r="B22" s="48"/>
      <c r="C22" s="49"/>
      <c r="D22" s="50"/>
      <c r="E22" s="30" t="str">
        <f t="shared" si="0"/>
        <v/>
      </c>
      <c r="F22" s="51"/>
      <c r="G22" s="32" t="str">
        <f t="shared" si="1"/>
        <v/>
      </c>
      <c r="H22" s="51"/>
      <c r="I22" s="32" t="str">
        <f t="shared" si="2"/>
        <v/>
      </c>
      <c r="J22" s="51"/>
      <c r="K22" s="32" t="str">
        <f t="shared" si="3"/>
        <v/>
      </c>
      <c r="L22" s="51"/>
      <c r="M22" s="32" t="str">
        <f t="shared" si="4"/>
        <v/>
      </c>
      <c r="N22" s="51"/>
      <c r="O22" s="32" t="str">
        <f t="shared" si="5"/>
        <v/>
      </c>
      <c r="P22" s="51"/>
      <c r="Q22" s="32" t="str">
        <f t="shared" si="6"/>
        <v/>
      </c>
      <c r="R22" s="51"/>
      <c r="S22" s="32" t="str">
        <f t="shared" si="7"/>
        <v/>
      </c>
      <c r="T22" s="51"/>
      <c r="U22" s="32" t="str">
        <f t="shared" si="8"/>
        <v/>
      </c>
      <c r="V22" s="51"/>
      <c r="W22" s="32" t="str">
        <f t="shared" si="9"/>
        <v/>
      </c>
      <c r="X22" s="51"/>
      <c r="Y22" s="32" t="str">
        <f t="shared" si="10"/>
        <v/>
      </c>
      <c r="Z22" s="51"/>
      <c r="AA22" s="36" t="str">
        <f t="shared" si="11"/>
        <v/>
      </c>
    </row>
    <row r="23" spans="1:27" x14ac:dyDescent="0.3">
      <c r="A23" s="47">
        <v>19</v>
      </c>
      <c r="B23" s="48"/>
      <c r="C23" s="49"/>
      <c r="D23" s="50"/>
      <c r="E23" s="30" t="str">
        <f t="shared" si="0"/>
        <v/>
      </c>
      <c r="F23" s="51"/>
      <c r="G23" s="32" t="str">
        <f t="shared" si="1"/>
        <v/>
      </c>
      <c r="H23" s="51"/>
      <c r="I23" s="32" t="str">
        <f t="shared" si="2"/>
        <v/>
      </c>
      <c r="J23" s="51"/>
      <c r="K23" s="32" t="str">
        <f t="shared" si="3"/>
        <v/>
      </c>
      <c r="L23" s="51"/>
      <c r="M23" s="32" t="str">
        <f t="shared" si="4"/>
        <v/>
      </c>
      <c r="N23" s="51"/>
      <c r="O23" s="32" t="str">
        <f t="shared" si="5"/>
        <v/>
      </c>
      <c r="P23" s="51"/>
      <c r="Q23" s="32" t="str">
        <f t="shared" si="6"/>
        <v/>
      </c>
      <c r="R23" s="51"/>
      <c r="S23" s="32" t="str">
        <f t="shared" si="7"/>
        <v/>
      </c>
      <c r="T23" s="51"/>
      <c r="U23" s="32" t="str">
        <f t="shared" si="8"/>
        <v/>
      </c>
      <c r="V23" s="51"/>
      <c r="W23" s="32" t="str">
        <f t="shared" si="9"/>
        <v/>
      </c>
      <c r="X23" s="51"/>
      <c r="Y23" s="32" t="str">
        <f t="shared" si="10"/>
        <v/>
      </c>
      <c r="Z23" s="51"/>
      <c r="AA23" s="36" t="str">
        <f t="shared" si="11"/>
        <v/>
      </c>
    </row>
    <row r="24" spans="1:27" x14ac:dyDescent="0.3">
      <c r="A24" s="47">
        <v>20</v>
      </c>
      <c r="B24" s="48"/>
      <c r="C24" s="49"/>
      <c r="D24" s="50"/>
      <c r="E24" s="30" t="str">
        <f t="shared" si="0"/>
        <v/>
      </c>
      <c r="F24" s="51"/>
      <c r="G24" s="32" t="str">
        <f t="shared" si="1"/>
        <v/>
      </c>
      <c r="H24" s="51"/>
      <c r="I24" s="32" t="str">
        <f t="shared" si="2"/>
        <v/>
      </c>
      <c r="J24" s="51"/>
      <c r="K24" s="32" t="str">
        <f t="shared" si="3"/>
        <v/>
      </c>
      <c r="L24" s="51"/>
      <c r="M24" s="32" t="str">
        <f t="shared" si="4"/>
        <v/>
      </c>
      <c r="N24" s="51"/>
      <c r="O24" s="32" t="str">
        <f t="shared" si="5"/>
        <v/>
      </c>
      <c r="P24" s="51"/>
      <c r="Q24" s="32" t="str">
        <f t="shared" si="6"/>
        <v/>
      </c>
      <c r="R24" s="51"/>
      <c r="S24" s="32" t="str">
        <f t="shared" si="7"/>
        <v/>
      </c>
      <c r="T24" s="51"/>
      <c r="U24" s="32" t="str">
        <f t="shared" si="8"/>
        <v/>
      </c>
      <c r="V24" s="51"/>
      <c r="W24" s="32" t="str">
        <f t="shared" si="9"/>
        <v/>
      </c>
      <c r="X24" s="51"/>
      <c r="Y24" s="32" t="str">
        <f t="shared" si="10"/>
        <v/>
      </c>
      <c r="Z24" s="51"/>
      <c r="AA24" s="36" t="str">
        <f t="shared" si="11"/>
        <v/>
      </c>
    </row>
    <row r="25" spans="1:27" x14ac:dyDescent="0.3">
      <c r="A25" s="47">
        <v>21</v>
      </c>
      <c r="B25" s="48"/>
      <c r="C25" s="49"/>
      <c r="D25" s="50"/>
      <c r="E25" s="30" t="str">
        <f t="shared" si="0"/>
        <v/>
      </c>
      <c r="F25" s="51"/>
      <c r="G25" s="32" t="str">
        <f t="shared" si="1"/>
        <v/>
      </c>
      <c r="H25" s="51"/>
      <c r="I25" s="32" t="str">
        <f t="shared" si="2"/>
        <v/>
      </c>
      <c r="J25" s="51"/>
      <c r="K25" s="32" t="str">
        <f t="shared" si="3"/>
        <v/>
      </c>
      <c r="L25" s="51"/>
      <c r="M25" s="32" t="str">
        <f t="shared" si="4"/>
        <v/>
      </c>
      <c r="N25" s="51"/>
      <c r="O25" s="32" t="str">
        <f t="shared" si="5"/>
        <v/>
      </c>
      <c r="P25" s="51"/>
      <c r="Q25" s="32" t="str">
        <f t="shared" si="6"/>
        <v/>
      </c>
      <c r="R25" s="51"/>
      <c r="S25" s="32" t="str">
        <f t="shared" si="7"/>
        <v/>
      </c>
      <c r="T25" s="51"/>
      <c r="U25" s="32" t="str">
        <f t="shared" si="8"/>
        <v/>
      </c>
      <c r="V25" s="51"/>
      <c r="W25" s="32" t="str">
        <f t="shared" si="9"/>
        <v/>
      </c>
      <c r="X25" s="51"/>
      <c r="Y25" s="32" t="str">
        <f t="shared" si="10"/>
        <v/>
      </c>
      <c r="Z25" s="51"/>
      <c r="AA25" s="36" t="str">
        <f t="shared" si="11"/>
        <v/>
      </c>
    </row>
    <row r="26" spans="1:27" x14ac:dyDescent="0.3">
      <c r="A26" s="47">
        <v>22</v>
      </c>
      <c r="B26" s="48"/>
      <c r="C26" s="49"/>
      <c r="D26" s="50"/>
      <c r="E26" s="30" t="str">
        <f t="shared" si="0"/>
        <v/>
      </c>
      <c r="F26" s="51"/>
      <c r="G26" s="32" t="str">
        <f t="shared" si="1"/>
        <v/>
      </c>
      <c r="H26" s="51"/>
      <c r="I26" s="32" t="str">
        <f t="shared" si="2"/>
        <v/>
      </c>
      <c r="J26" s="51"/>
      <c r="K26" s="32" t="str">
        <f t="shared" si="3"/>
        <v/>
      </c>
      <c r="L26" s="51"/>
      <c r="M26" s="32" t="str">
        <f t="shared" si="4"/>
        <v/>
      </c>
      <c r="N26" s="51"/>
      <c r="O26" s="32" t="str">
        <f t="shared" si="5"/>
        <v/>
      </c>
      <c r="P26" s="51"/>
      <c r="Q26" s="32" t="str">
        <f t="shared" si="6"/>
        <v/>
      </c>
      <c r="R26" s="51"/>
      <c r="S26" s="32" t="str">
        <f t="shared" si="7"/>
        <v/>
      </c>
      <c r="T26" s="51"/>
      <c r="U26" s="32" t="str">
        <f t="shared" si="8"/>
        <v/>
      </c>
      <c r="V26" s="51"/>
      <c r="W26" s="32" t="str">
        <f t="shared" si="9"/>
        <v/>
      </c>
      <c r="X26" s="51"/>
      <c r="Y26" s="32" t="str">
        <f t="shared" si="10"/>
        <v/>
      </c>
      <c r="Z26" s="51"/>
      <c r="AA26" s="36" t="str">
        <f t="shared" si="11"/>
        <v/>
      </c>
    </row>
    <row r="27" spans="1:27" x14ac:dyDescent="0.3">
      <c r="A27" s="47">
        <v>23</v>
      </c>
      <c r="B27" s="48"/>
      <c r="C27" s="49"/>
      <c r="D27" s="50"/>
      <c r="E27" s="30" t="str">
        <f t="shared" si="0"/>
        <v/>
      </c>
      <c r="F27" s="51"/>
      <c r="G27" s="32" t="str">
        <f t="shared" si="1"/>
        <v/>
      </c>
      <c r="H27" s="51"/>
      <c r="I27" s="32" t="str">
        <f t="shared" si="2"/>
        <v/>
      </c>
      <c r="J27" s="51"/>
      <c r="K27" s="32" t="str">
        <f t="shared" si="3"/>
        <v/>
      </c>
      <c r="L27" s="51"/>
      <c r="M27" s="32" t="str">
        <f t="shared" si="4"/>
        <v/>
      </c>
      <c r="N27" s="51"/>
      <c r="O27" s="32" t="str">
        <f t="shared" si="5"/>
        <v/>
      </c>
      <c r="P27" s="51"/>
      <c r="Q27" s="32" t="str">
        <f t="shared" si="6"/>
        <v/>
      </c>
      <c r="R27" s="51"/>
      <c r="S27" s="32" t="str">
        <f t="shared" si="7"/>
        <v/>
      </c>
      <c r="T27" s="51"/>
      <c r="U27" s="32" t="str">
        <f t="shared" si="8"/>
        <v/>
      </c>
      <c r="V27" s="51"/>
      <c r="W27" s="32" t="str">
        <f t="shared" si="9"/>
        <v/>
      </c>
      <c r="X27" s="51"/>
      <c r="Y27" s="32" t="str">
        <f t="shared" si="10"/>
        <v/>
      </c>
      <c r="Z27" s="51"/>
      <c r="AA27" s="36" t="str">
        <f t="shared" si="11"/>
        <v/>
      </c>
    </row>
    <row r="28" spans="1:27" x14ac:dyDescent="0.3">
      <c r="A28" s="47">
        <v>24</v>
      </c>
      <c r="B28" s="48"/>
      <c r="C28" s="49"/>
      <c r="D28" s="50"/>
      <c r="E28" s="30" t="str">
        <f t="shared" si="0"/>
        <v/>
      </c>
      <c r="F28" s="51"/>
      <c r="G28" s="32" t="str">
        <f t="shared" si="1"/>
        <v/>
      </c>
      <c r="H28" s="51"/>
      <c r="I28" s="32" t="str">
        <f t="shared" si="2"/>
        <v/>
      </c>
      <c r="J28" s="51"/>
      <c r="K28" s="32" t="str">
        <f t="shared" si="3"/>
        <v/>
      </c>
      <c r="L28" s="51"/>
      <c r="M28" s="32" t="str">
        <f t="shared" si="4"/>
        <v/>
      </c>
      <c r="N28" s="51"/>
      <c r="O28" s="32" t="str">
        <f t="shared" si="5"/>
        <v/>
      </c>
      <c r="P28" s="51"/>
      <c r="Q28" s="32" t="str">
        <f t="shared" si="6"/>
        <v/>
      </c>
      <c r="R28" s="51"/>
      <c r="S28" s="32" t="str">
        <f t="shared" si="7"/>
        <v/>
      </c>
      <c r="T28" s="51"/>
      <c r="U28" s="32" t="str">
        <f t="shared" si="8"/>
        <v/>
      </c>
      <c r="V28" s="51"/>
      <c r="W28" s="32" t="str">
        <f t="shared" si="9"/>
        <v/>
      </c>
      <c r="X28" s="51"/>
      <c r="Y28" s="32" t="str">
        <f t="shared" si="10"/>
        <v/>
      </c>
      <c r="Z28" s="51"/>
      <c r="AA28" s="36" t="str">
        <f t="shared" si="11"/>
        <v/>
      </c>
    </row>
    <row r="29" spans="1:27" x14ac:dyDescent="0.3">
      <c r="A29" s="47">
        <v>25</v>
      </c>
      <c r="B29" s="48"/>
      <c r="C29" s="49"/>
      <c r="D29" s="50"/>
      <c r="E29" s="30" t="str">
        <f t="shared" si="0"/>
        <v/>
      </c>
      <c r="F29" s="51"/>
      <c r="G29" s="32" t="str">
        <f t="shared" si="1"/>
        <v/>
      </c>
      <c r="H29" s="51"/>
      <c r="I29" s="32" t="str">
        <f t="shared" si="2"/>
        <v/>
      </c>
      <c r="J29" s="51"/>
      <c r="K29" s="32" t="str">
        <f t="shared" si="3"/>
        <v/>
      </c>
      <c r="L29" s="51"/>
      <c r="M29" s="32" t="str">
        <f t="shared" si="4"/>
        <v/>
      </c>
      <c r="N29" s="51"/>
      <c r="O29" s="32" t="str">
        <f t="shared" si="5"/>
        <v/>
      </c>
      <c r="P29" s="51"/>
      <c r="Q29" s="32" t="str">
        <f t="shared" si="6"/>
        <v/>
      </c>
      <c r="R29" s="51"/>
      <c r="S29" s="32" t="str">
        <f t="shared" si="7"/>
        <v/>
      </c>
      <c r="T29" s="51"/>
      <c r="U29" s="32" t="str">
        <f t="shared" si="8"/>
        <v/>
      </c>
      <c r="V29" s="51"/>
      <c r="W29" s="32" t="str">
        <f t="shared" si="9"/>
        <v/>
      </c>
      <c r="X29" s="51"/>
      <c r="Y29" s="32" t="str">
        <f t="shared" si="10"/>
        <v/>
      </c>
      <c r="Z29" s="51"/>
      <c r="AA29" s="36" t="str">
        <f t="shared" si="11"/>
        <v/>
      </c>
    </row>
    <row r="30" spans="1:27" x14ac:dyDescent="0.3">
      <c r="A30" s="47">
        <v>26</v>
      </c>
      <c r="B30" s="48"/>
      <c r="C30" s="49"/>
      <c r="D30" s="50"/>
      <c r="E30" s="30" t="str">
        <f t="shared" si="0"/>
        <v/>
      </c>
      <c r="F30" s="51"/>
      <c r="G30" s="32" t="str">
        <f t="shared" si="1"/>
        <v/>
      </c>
      <c r="H30" s="51"/>
      <c r="I30" s="32" t="str">
        <f t="shared" si="2"/>
        <v/>
      </c>
      <c r="J30" s="51"/>
      <c r="K30" s="32" t="str">
        <f t="shared" si="3"/>
        <v/>
      </c>
      <c r="L30" s="51"/>
      <c r="M30" s="32" t="str">
        <f t="shared" si="4"/>
        <v/>
      </c>
      <c r="N30" s="51"/>
      <c r="O30" s="32" t="str">
        <f t="shared" si="5"/>
        <v/>
      </c>
      <c r="P30" s="51"/>
      <c r="Q30" s="32" t="str">
        <f t="shared" si="6"/>
        <v/>
      </c>
      <c r="R30" s="51"/>
      <c r="S30" s="32" t="str">
        <f t="shared" si="7"/>
        <v/>
      </c>
      <c r="T30" s="51"/>
      <c r="U30" s="32" t="str">
        <f t="shared" si="8"/>
        <v/>
      </c>
      <c r="V30" s="51"/>
      <c r="W30" s="32" t="str">
        <f t="shared" si="9"/>
        <v/>
      </c>
      <c r="X30" s="51"/>
      <c r="Y30" s="32" t="str">
        <f t="shared" si="10"/>
        <v/>
      </c>
      <c r="Z30" s="51"/>
      <c r="AA30" s="36" t="str">
        <f t="shared" si="11"/>
        <v/>
      </c>
    </row>
    <row r="31" spans="1:27" x14ac:dyDescent="0.3">
      <c r="A31" s="47">
        <v>27</v>
      </c>
      <c r="B31" s="48"/>
      <c r="C31" s="49"/>
      <c r="D31" s="50"/>
      <c r="E31" s="30" t="str">
        <f t="shared" si="0"/>
        <v/>
      </c>
      <c r="F31" s="51"/>
      <c r="G31" s="32" t="str">
        <f t="shared" si="1"/>
        <v/>
      </c>
      <c r="H31" s="51"/>
      <c r="I31" s="32" t="str">
        <f t="shared" si="2"/>
        <v/>
      </c>
      <c r="J31" s="51"/>
      <c r="K31" s="32" t="str">
        <f t="shared" si="3"/>
        <v/>
      </c>
      <c r="L31" s="51"/>
      <c r="M31" s="32" t="str">
        <f t="shared" si="4"/>
        <v/>
      </c>
      <c r="N31" s="51"/>
      <c r="O31" s="32" t="str">
        <f t="shared" si="5"/>
        <v/>
      </c>
      <c r="P31" s="51"/>
      <c r="Q31" s="32" t="str">
        <f t="shared" si="6"/>
        <v/>
      </c>
      <c r="R31" s="51"/>
      <c r="S31" s="32" t="str">
        <f t="shared" si="7"/>
        <v/>
      </c>
      <c r="T31" s="51"/>
      <c r="U31" s="32" t="str">
        <f t="shared" si="8"/>
        <v/>
      </c>
      <c r="V31" s="51"/>
      <c r="W31" s="32" t="str">
        <f t="shared" si="9"/>
        <v/>
      </c>
      <c r="X31" s="51"/>
      <c r="Y31" s="32" t="str">
        <f t="shared" si="10"/>
        <v/>
      </c>
      <c r="Z31" s="51"/>
      <c r="AA31" s="36" t="str">
        <f t="shared" si="11"/>
        <v/>
      </c>
    </row>
    <row r="32" spans="1:27" x14ac:dyDescent="0.3">
      <c r="A32" s="47">
        <v>28</v>
      </c>
      <c r="B32" s="48"/>
      <c r="C32" s="49"/>
      <c r="D32" s="50"/>
      <c r="E32" s="30" t="str">
        <f t="shared" si="0"/>
        <v/>
      </c>
      <c r="F32" s="51"/>
      <c r="G32" s="32" t="str">
        <f t="shared" si="1"/>
        <v/>
      </c>
      <c r="H32" s="51"/>
      <c r="I32" s="32" t="str">
        <f t="shared" si="2"/>
        <v/>
      </c>
      <c r="J32" s="51"/>
      <c r="K32" s="32" t="str">
        <f t="shared" si="3"/>
        <v/>
      </c>
      <c r="L32" s="51"/>
      <c r="M32" s="32" t="str">
        <f t="shared" si="4"/>
        <v/>
      </c>
      <c r="N32" s="51"/>
      <c r="O32" s="32" t="str">
        <f t="shared" si="5"/>
        <v/>
      </c>
      <c r="P32" s="51"/>
      <c r="Q32" s="32" t="str">
        <f t="shared" si="6"/>
        <v/>
      </c>
      <c r="R32" s="51"/>
      <c r="S32" s="32" t="str">
        <f t="shared" si="7"/>
        <v/>
      </c>
      <c r="T32" s="51"/>
      <c r="U32" s="32" t="str">
        <f t="shared" si="8"/>
        <v/>
      </c>
      <c r="V32" s="51"/>
      <c r="W32" s="32" t="str">
        <f t="shared" si="9"/>
        <v/>
      </c>
      <c r="X32" s="51"/>
      <c r="Y32" s="32" t="str">
        <f t="shared" si="10"/>
        <v/>
      </c>
      <c r="Z32" s="51"/>
      <c r="AA32" s="36" t="str">
        <f t="shared" si="11"/>
        <v/>
      </c>
    </row>
    <row r="33" spans="1:27" x14ac:dyDescent="0.3">
      <c r="A33" s="47">
        <v>29</v>
      </c>
      <c r="B33" s="48"/>
      <c r="C33" s="49"/>
      <c r="D33" s="50"/>
      <c r="E33" s="30" t="str">
        <f t="shared" si="0"/>
        <v/>
      </c>
      <c r="F33" s="51"/>
      <c r="G33" s="32" t="str">
        <f t="shared" si="1"/>
        <v/>
      </c>
      <c r="H33" s="51"/>
      <c r="I33" s="32" t="str">
        <f t="shared" si="2"/>
        <v/>
      </c>
      <c r="J33" s="51"/>
      <c r="K33" s="32" t="str">
        <f t="shared" si="3"/>
        <v/>
      </c>
      <c r="L33" s="51"/>
      <c r="M33" s="32" t="str">
        <f t="shared" si="4"/>
        <v/>
      </c>
      <c r="N33" s="51"/>
      <c r="O33" s="32" t="str">
        <f t="shared" si="5"/>
        <v/>
      </c>
      <c r="P33" s="51"/>
      <c r="Q33" s="32" t="str">
        <f t="shared" si="6"/>
        <v/>
      </c>
      <c r="R33" s="51"/>
      <c r="S33" s="32" t="str">
        <f t="shared" si="7"/>
        <v/>
      </c>
      <c r="T33" s="51"/>
      <c r="U33" s="32" t="str">
        <f t="shared" si="8"/>
        <v/>
      </c>
      <c r="V33" s="51"/>
      <c r="W33" s="32" t="str">
        <f t="shared" si="9"/>
        <v/>
      </c>
      <c r="X33" s="51"/>
      <c r="Y33" s="32" t="str">
        <f t="shared" si="10"/>
        <v/>
      </c>
      <c r="Z33" s="51"/>
      <c r="AA33" s="36" t="str">
        <f t="shared" si="11"/>
        <v/>
      </c>
    </row>
    <row r="34" spans="1:27" ht="15" thickBot="1" x14ac:dyDescent="0.35">
      <c r="A34" s="52">
        <v>30</v>
      </c>
      <c r="B34" s="53"/>
      <c r="C34" s="54"/>
      <c r="D34" s="55"/>
      <c r="E34" s="31" t="str">
        <f t="shared" si="0"/>
        <v/>
      </c>
      <c r="F34" s="56"/>
      <c r="G34" s="33" t="str">
        <f t="shared" si="1"/>
        <v/>
      </c>
      <c r="H34" s="56"/>
      <c r="I34" s="33" t="str">
        <f t="shared" si="2"/>
        <v/>
      </c>
      <c r="J34" s="56"/>
      <c r="K34" s="33" t="str">
        <f t="shared" si="3"/>
        <v/>
      </c>
      <c r="L34" s="56"/>
      <c r="M34" s="33" t="str">
        <f t="shared" si="4"/>
        <v/>
      </c>
      <c r="N34" s="56"/>
      <c r="O34" s="33" t="str">
        <f t="shared" si="5"/>
        <v/>
      </c>
      <c r="P34" s="56"/>
      <c r="Q34" s="33" t="str">
        <f t="shared" si="6"/>
        <v/>
      </c>
      <c r="R34" s="56"/>
      <c r="S34" s="33" t="str">
        <f t="shared" si="7"/>
        <v/>
      </c>
      <c r="T34" s="56"/>
      <c r="U34" s="33" t="str">
        <f t="shared" si="8"/>
        <v/>
      </c>
      <c r="V34" s="56"/>
      <c r="W34" s="33" t="str">
        <f t="shared" si="9"/>
        <v/>
      </c>
      <c r="X34" s="56"/>
      <c r="Y34" s="33" t="str">
        <f t="shared" si="10"/>
        <v/>
      </c>
      <c r="Z34" s="56"/>
      <c r="AA34" s="37" t="str">
        <f t="shared" si="11"/>
        <v/>
      </c>
    </row>
  </sheetData>
  <sheetProtection sheet="1" objects="1" scenarios="1"/>
  <mergeCells count="12">
    <mergeCell ref="Z2:AA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X2:Y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6:J87"/>
  <sheetViews>
    <sheetView topLeftCell="A46" workbookViewId="0">
      <selection activeCell="E64" sqref="E64"/>
    </sheetView>
  </sheetViews>
  <sheetFormatPr baseColWidth="10" defaultRowHeight="14.4" x14ac:dyDescent="0.3"/>
  <cols>
    <col min="1" max="1" width="8.5546875" customWidth="1"/>
    <col min="2" max="2" width="9.21875" customWidth="1"/>
    <col min="3" max="3" width="14.5546875" customWidth="1"/>
    <col min="4" max="4" width="14.21875" customWidth="1"/>
    <col min="5" max="5" width="17.44140625" customWidth="1"/>
    <col min="6" max="6" width="21.5546875" customWidth="1"/>
  </cols>
  <sheetData>
    <row r="56" spans="2:10" ht="15" thickBot="1" x14ac:dyDescent="0.35"/>
    <row r="57" spans="2:10" ht="25.8" thickBot="1" x14ac:dyDescent="0.55000000000000004">
      <c r="B57" s="58"/>
      <c r="C57" s="59" t="s">
        <v>36</v>
      </c>
      <c r="D57" s="60" t="s">
        <v>37</v>
      </c>
      <c r="E57" s="61" t="s">
        <v>38</v>
      </c>
      <c r="F57" s="62" t="s">
        <v>40</v>
      </c>
    </row>
    <row r="58" spans="2:10" ht="25.2" x14ac:dyDescent="0.5">
      <c r="B58" s="69">
        <v>1</v>
      </c>
      <c r="C58" s="63">
        <f>IF('Données à saisir'!B5="","",'Données à saisir'!B5)</f>
        <v>1000</v>
      </c>
      <c r="D58" s="64">
        <f>IF(Objectifs!V47="","",Objectifs!V47)</f>
        <v>337</v>
      </c>
      <c r="E58" s="66" t="str">
        <f>IFERROR(Objectifs!Y47,"")</f>
        <v/>
      </c>
      <c r="F58" s="65" t="str">
        <f ca="1">IFERROR(IF(Objectifs!T47="","",Objectifs!T47),"")</f>
        <v/>
      </c>
      <c r="I58" s="16"/>
    </row>
    <row r="59" spans="2:10" ht="25.2" x14ac:dyDescent="0.5">
      <c r="B59" s="70">
        <v>2</v>
      </c>
      <c r="C59" s="63">
        <f>IF('Données à saisir'!B6="","",'Données à saisir'!B6)</f>
        <v>1001</v>
      </c>
      <c r="D59" s="64">
        <f>IF(Objectifs!V48="","",Objectifs!V48)</f>
        <v>267.375</v>
      </c>
      <c r="E59" s="66">
        <f>IFERROR(Objectifs!Y48,"")</f>
        <v>0</v>
      </c>
      <c r="F59" s="65" t="str">
        <f>IFERROR(IF(Objectifs!T48="","",Objectifs!T48),"")</f>
        <v/>
      </c>
      <c r="J59" s="16"/>
    </row>
    <row r="60" spans="2:10" ht="25.2" x14ac:dyDescent="0.5">
      <c r="B60" s="67">
        <v>3</v>
      </c>
      <c r="C60" s="63">
        <f>IF('Données à saisir'!B7="","",'Données à saisir'!B7)</f>
        <v>1003</v>
      </c>
      <c r="D60" s="64">
        <f>IF(Objectifs!V49="","",Objectifs!V49)</f>
        <v>223.25</v>
      </c>
      <c r="E60" s="66">
        <f>IFERROR(Objectifs!Y49,"")</f>
        <v>0</v>
      </c>
      <c r="F60" s="65" t="str">
        <f>IFERROR(IF(Objectifs!T49="","",Objectifs!T49),"")</f>
        <v/>
      </c>
    </row>
    <row r="61" spans="2:10" ht="25.2" x14ac:dyDescent="0.5">
      <c r="B61" s="67">
        <v>4</v>
      </c>
      <c r="C61" s="63">
        <f>IF('Données à saisir'!B8="","",'Données à saisir'!B8)</f>
        <v>1002</v>
      </c>
      <c r="D61" s="64">
        <f>IF(Objectifs!V50="","",Objectifs!V50)</f>
        <v>381</v>
      </c>
      <c r="E61" s="66">
        <f>IFERROR(Objectifs!Y50,"")</f>
        <v>0</v>
      </c>
      <c r="F61" s="65" t="str">
        <f ca="1">IFERROR(IF(Objectifs!T50="","",Objectifs!T50),"")</f>
        <v/>
      </c>
    </row>
    <row r="62" spans="2:10" ht="25.2" x14ac:dyDescent="0.5">
      <c r="B62" s="67">
        <v>5</v>
      </c>
      <c r="C62" s="63">
        <f>IF('Données à saisir'!B9="","",'Données à saisir'!B9)</f>
        <v>2000</v>
      </c>
      <c r="D62" s="64">
        <f>IF(Objectifs!V51="","",Objectifs!V51)</f>
        <v>195</v>
      </c>
      <c r="E62" s="66">
        <f>IFERROR(Objectifs!Y51,"")</f>
        <v>0</v>
      </c>
      <c r="F62" s="65" t="str">
        <f>IFERROR(IF(Objectifs!T51="","",Objectifs!T51),"")</f>
        <v/>
      </c>
    </row>
    <row r="63" spans="2:10" ht="25.2" x14ac:dyDescent="0.5">
      <c r="B63" s="67">
        <v>6</v>
      </c>
      <c r="C63" s="63" t="str">
        <f>IF('Données à saisir'!B10="","",'Données à saisir'!B10)</f>
        <v/>
      </c>
      <c r="D63" s="64" t="str">
        <f>IF(Objectifs!V52="","",Objectifs!V52)</f>
        <v/>
      </c>
      <c r="E63" s="66">
        <f>IFERROR(Objectifs!Y52,"")</f>
        <v>0</v>
      </c>
      <c r="F63" s="65" t="str">
        <f ca="1">IFERROR(IF(Objectifs!T52="","",Objectifs!T52),"")</f>
        <v/>
      </c>
    </row>
    <row r="64" spans="2:10" ht="25.2" x14ac:dyDescent="0.5">
      <c r="B64" s="67">
        <v>7</v>
      </c>
      <c r="C64" s="63" t="str">
        <f>IF('Données à saisir'!B11="","",'Données à saisir'!B11)</f>
        <v/>
      </c>
      <c r="D64" s="64" t="str">
        <f>IF(Objectifs!V53="","",Objectifs!V53)</f>
        <v/>
      </c>
      <c r="E64" s="66">
        <f>IFERROR(Objectifs!Y53,"")</f>
        <v>0</v>
      </c>
      <c r="F64" s="65" t="str">
        <f ca="1">IFERROR(IF(Objectifs!T53="","",Objectifs!T53),"")</f>
        <v/>
      </c>
    </row>
    <row r="65" spans="2:6" ht="25.2" x14ac:dyDescent="0.5">
      <c r="B65" s="67">
        <v>8</v>
      </c>
      <c r="C65" s="63" t="str">
        <f>IF('Données à saisir'!B12="","",'Données à saisir'!B12)</f>
        <v/>
      </c>
      <c r="D65" s="64" t="str">
        <f>IF(Objectifs!V54="","",Objectifs!V54)</f>
        <v/>
      </c>
      <c r="E65" s="66">
        <f>IFERROR(Objectifs!Y54,"")</f>
        <v>0</v>
      </c>
      <c r="F65" s="65" t="str">
        <f ca="1">IFERROR(IF(Objectifs!T54="","",Objectifs!T54),"")</f>
        <v/>
      </c>
    </row>
    <row r="66" spans="2:6" ht="25.2" x14ac:dyDescent="0.5">
      <c r="B66" s="67">
        <v>9</v>
      </c>
      <c r="C66" s="63" t="str">
        <f>IF('Données à saisir'!B13="","",'Données à saisir'!B13)</f>
        <v/>
      </c>
      <c r="D66" s="64" t="str">
        <f>IF(Objectifs!V55="","",Objectifs!V55)</f>
        <v/>
      </c>
      <c r="E66" s="66">
        <f>IFERROR(Objectifs!Y55,"")</f>
        <v>0</v>
      </c>
      <c r="F66" s="65" t="str">
        <f ca="1">IFERROR(IF(Objectifs!T55="","",Objectifs!T55),"")</f>
        <v/>
      </c>
    </row>
    <row r="67" spans="2:6" ht="25.2" x14ac:dyDescent="0.5">
      <c r="B67" s="67">
        <v>10</v>
      </c>
      <c r="C67" s="63" t="str">
        <f>IF('Données à saisir'!B14="","",'Données à saisir'!B14)</f>
        <v/>
      </c>
      <c r="D67" s="64" t="str">
        <f>IF(Objectifs!V56="","",Objectifs!V56)</f>
        <v/>
      </c>
      <c r="E67" s="66">
        <f>IFERROR(Objectifs!Y56,"")</f>
        <v>0</v>
      </c>
      <c r="F67" s="65" t="str">
        <f ca="1">IFERROR(IF(Objectifs!T56="","",Objectifs!T56),"")</f>
        <v/>
      </c>
    </row>
    <row r="68" spans="2:6" ht="25.2" x14ac:dyDescent="0.5">
      <c r="B68" s="67">
        <v>11</v>
      </c>
      <c r="C68" s="63" t="str">
        <f>IF('Données à saisir'!B15="","",'Données à saisir'!B15)</f>
        <v/>
      </c>
      <c r="D68" s="64" t="str">
        <f>IF(Objectifs!V57="","",Objectifs!V57)</f>
        <v/>
      </c>
      <c r="E68" s="66">
        <f>IFERROR(Objectifs!Y57,"")</f>
        <v>0</v>
      </c>
      <c r="F68" s="65" t="str">
        <f ca="1">IFERROR(IF(Objectifs!T57="","",Objectifs!T57),"")</f>
        <v/>
      </c>
    </row>
    <row r="69" spans="2:6" ht="25.2" x14ac:dyDescent="0.5">
      <c r="B69" s="67">
        <v>12</v>
      </c>
      <c r="C69" s="63" t="str">
        <f>IF('Données à saisir'!B16="","",'Données à saisir'!B16)</f>
        <v/>
      </c>
      <c r="D69" s="64" t="str">
        <f>IF(Objectifs!V58="","",Objectifs!V58)</f>
        <v/>
      </c>
      <c r="E69" s="66">
        <f>IFERROR(Objectifs!Y58,"")</f>
        <v>0</v>
      </c>
      <c r="F69" s="65" t="str">
        <f ca="1">IFERROR(IF(Objectifs!T58="","",Objectifs!T58),"")</f>
        <v/>
      </c>
    </row>
    <row r="70" spans="2:6" ht="25.2" x14ac:dyDescent="0.5">
      <c r="B70" s="67">
        <v>13</v>
      </c>
      <c r="C70" s="63" t="str">
        <f>IF('Données à saisir'!B17="","",'Données à saisir'!B17)</f>
        <v/>
      </c>
      <c r="D70" s="64" t="str">
        <f>IF(Objectifs!V59="","",Objectifs!V59)</f>
        <v/>
      </c>
      <c r="E70" s="66">
        <f>IFERROR(Objectifs!Y59,"")</f>
        <v>0</v>
      </c>
      <c r="F70" s="65" t="str">
        <f ca="1">IFERROR(IF(Objectifs!T59="","",Objectifs!T59),"")</f>
        <v/>
      </c>
    </row>
    <row r="71" spans="2:6" ht="25.2" x14ac:dyDescent="0.5">
      <c r="B71" s="67">
        <v>14</v>
      </c>
      <c r="C71" s="63" t="str">
        <f>IF('Données à saisir'!B18="","",'Données à saisir'!B18)</f>
        <v/>
      </c>
      <c r="D71" s="64" t="str">
        <f>IF(Objectifs!V60="","",Objectifs!V60)</f>
        <v/>
      </c>
      <c r="E71" s="66">
        <f>IFERROR(Objectifs!Y60,"")</f>
        <v>0</v>
      </c>
      <c r="F71" s="65" t="str">
        <f ca="1">IFERROR(IF(Objectifs!T60="","",Objectifs!T60),"")</f>
        <v/>
      </c>
    </row>
    <row r="72" spans="2:6" ht="25.2" x14ac:dyDescent="0.5">
      <c r="B72" s="67">
        <v>15</v>
      </c>
      <c r="C72" s="63" t="str">
        <f>IF('Données à saisir'!B19="","",'Données à saisir'!B19)</f>
        <v/>
      </c>
      <c r="D72" s="64" t="str">
        <f>IF(Objectifs!V61="","",Objectifs!V61)</f>
        <v/>
      </c>
      <c r="E72" s="66">
        <f>IFERROR(Objectifs!Y61,"")</f>
        <v>0</v>
      </c>
      <c r="F72" s="65" t="str">
        <f ca="1">IFERROR(IF(Objectifs!T61="","",Objectifs!T61),"")</f>
        <v/>
      </c>
    </row>
    <row r="73" spans="2:6" ht="25.2" x14ac:dyDescent="0.5">
      <c r="B73" s="67">
        <v>16</v>
      </c>
      <c r="C73" s="63" t="str">
        <f>IF('Données à saisir'!B20="","",'Données à saisir'!B20)</f>
        <v/>
      </c>
      <c r="D73" s="64" t="str">
        <f>IF(Objectifs!V62="","",Objectifs!V62)</f>
        <v/>
      </c>
      <c r="E73" s="66">
        <f>IFERROR(Objectifs!Y62,"")</f>
        <v>0</v>
      </c>
      <c r="F73" s="65" t="str">
        <f ca="1">IFERROR(IF(Objectifs!T62="","",Objectifs!T62),"")</f>
        <v/>
      </c>
    </row>
    <row r="74" spans="2:6" ht="25.2" x14ac:dyDescent="0.5">
      <c r="B74" s="67">
        <v>17</v>
      </c>
      <c r="C74" s="63" t="str">
        <f>IF('Données à saisir'!B21="","",'Données à saisir'!B21)</f>
        <v/>
      </c>
      <c r="D74" s="64" t="str">
        <f>IF(Objectifs!V63="","",Objectifs!V63)</f>
        <v/>
      </c>
      <c r="E74" s="66">
        <f>IFERROR(Objectifs!Y63,"")</f>
        <v>0</v>
      </c>
      <c r="F74" s="65" t="str">
        <f ca="1">IFERROR(IF(Objectifs!T63="","",Objectifs!T63),"")</f>
        <v/>
      </c>
    </row>
    <row r="75" spans="2:6" ht="25.2" x14ac:dyDescent="0.5">
      <c r="B75" s="67">
        <v>18</v>
      </c>
      <c r="C75" s="63" t="str">
        <f>IF('Données à saisir'!B22="","",'Données à saisir'!B22)</f>
        <v/>
      </c>
      <c r="D75" s="64" t="str">
        <f>IF(Objectifs!V64="","",Objectifs!V64)</f>
        <v/>
      </c>
      <c r="E75" s="66">
        <f>IFERROR(Objectifs!Y64,"")</f>
        <v>0</v>
      </c>
      <c r="F75" s="65" t="str">
        <f ca="1">IFERROR(IF(Objectifs!T64="","",Objectifs!T64),"")</f>
        <v/>
      </c>
    </row>
    <row r="76" spans="2:6" ht="25.2" x14ac:dyDescent="0.5">
      <c r="B76" s="67">
        <v>19</v>
      </c>
      <c r="C76" s="63" t="str">
        <f>IF('Données à saisir'!B23="","",'Données à saisir'!B23)</f>
        <v/>
      </c>
      <c r="D76" s="64" t="str">
        <f>IF(Objectifs!V65="","",Objectifs!V65)</f>
        <v/>
      </c>
      <c r="E76" s="66">
        <f>IFERROR(Objectifs!Y65,"")</f>
        <v>0</v>
      </c>
      <c r="F76" s="65" t="str">
        <f ca="1">IFERROR(IF(Objectifs!T65="","",Objectifs!T65),"")</f>
        <v/>
      </c>
    </row>
    <row r="77" spans="2:6" ht="25.2" x14ac:dyDescent="0.5">
      <c r="B77" s="67">
        <v>20</v>
      </c>
      <c r="C77" s="63" t="str">
        <f>IF('Données à saisir'!B24="","",'Données à saisir'!B24)</f>
        <v/>
      </c>
      <c r="D77" s="64" t="str">
        <f>IF(Objectifs!V66="","",Objectifs!V66)</f>
        <v/>
      </c>
      <c r="E77" s="66">
        <f>IFERROR(Objectifs!Y66,"")</f>
        <v>0</v>
      </c>
      <c r="F77" s="65" t="str">
        <f ca="1">IFERROR(IF(Objectifs!T66="","",Objectifs!T66),"")</f>
        <v/>
      </c>
    </row>
    <row r="78" spans="2:6" ht="25.2" x14ac:dyDescent="0.5">
      <c r="B78" s="67">
        <v>21</v>
      </c>
      <c r="C78" s="63" t="str">
        <f>IF('Données à saisir'!B25="","",'Données à saisir'!B25)</f>
        <v/>
      </c>
      <c r="D78" s="64" t="str">
        <f>IF(Objectifs!V67="","",Objectifs!V67)</f>
        <v/>
      </c>
      <c r="E78" s="66">
        <f>IFERROR(Objectifs!Y67,"")</f>
        <v>0</v>
      </c>
      <c r="F78" s="65" t="str">
        <f ca="1">IFERROR(IF(Objectifs!T67="","",Objectifs!T67),"")</f>
        <v/>
      </c>
    </row>
    <row r="79" spans="2:6" ht="25.2" x14ac:dyDescent="0.5">
      <c r="B79" s="67">
        <v>22</v>
      </c>
      <c r="C79" s="63" t="str">
        <f>IF('Données à saisir'!B26="","",'Données à saisir'!B26)</f>
        <v/>
      </c>
      <c r="D79" s="64" t="str">
        <f>IF(Objectifs!V68="","",Objectifs!V68)</f>
        <v/>
      </c>
      <c r="E79" s="66">
        <f>IFERROR(Objectifs!Y68,"")</f>
        <v>0</v>
      </c>
      <c r="F79" s="65" t="str">
        <f ca="1">IFERROR(IF(Objectifs!T68="","",Objectifs!T68),"")</f>
        <v/>
      </c>
    </row>
    <row r="80" spans="2:6" ht="25.2" x14ac:dyDescent="0.5">
      <c r="B80" s="67">
        <v>23</v>
      </c>
      <c r="C80" s="63" t="str">
        <f>IF('Données à saisir'!B27="","",'Données à saisir'!B27)</f>
        <v/>
      </c>
      <c r="D80" s="64" t="str">
        <f>IF(Objectifs!V69="","",Objectifs!V69)</f>
        <v/>
      </c>
      <c r="E80" s="66">
        <f>IFERROR(Objectifs!Y69,"")</f>
        <v>0</v>
      </c>
      <c r="F80" s="65" t="str">
        <f ca="1">IFERROR(IF(Objectifs!T69="","",Objectifs!T69),"")</f>
        <v/>
      </c>
    </row>
    <row r="81" spans="2:6" ht="25.2" x14ac:dyDescent="0.5">
      <c r="B81" s="67">
        <v>24</v>
      </c>
      <c r="C81" s="63" t="str">
        <f>IF('Données à saisir'!B28="","",'Données à saisir'!B28)</f>
        <v/>
      </c>
      <c r="D81" s="64" t="str">
        <f>IF(Objectifs!V70="","",Objectifs!V70)</f>
        <v/>
      </c>
      <c r="E81" s="66">
        <f>IFERROR(Objectifs!Y70,"")</f>
        <v>0</v>
      </c>
      <c r="F81" s="65" t="str">
        <f ca="1">IFERROR(IF(Objectifs!T70="","",Objectifs!T70),"")</f>
        <v/>
      </c>
    </row>
    <row r="82" spans="2:6" ht="25.2" x14ac:dyDescent="0.5">
      <c r="B82" s="67">
        <v>25</v>
      </c>
      <c r="C82" s="63" t="str">
        <f>IF('Données à saisir'!B29="","",'Données à saisir'!B29)</f>
        <v/>
      </c>
      <c r="D82" s="64" t="str">
        <f>IF(Objectifs!V71="","",Objectifs!V71)</f>
        <v/>
      </c>
      <c r="E82" s="66">
        <f>IFERROR(Objectifs!Y71,"")</f>
        <v>0</v>
      </c>
      <c r="F82" s="65" t="str">
        <f ca="1">IFERROR(IF(Objectifs!T71="","",Objectifs!T71),"")</f>
        <v/>
      </c>
    </row>
    <row r="83" spans="2:6" ht="25.2" x14ac:dyDescent="0.5">
      <c r="B83" s="67">
        <v>26</v>
      </c>
      <c r="C83" s="63" t="str">
        <f>IF('Données à saisir'!B30="","",'Données à saisir'!B30)</f>
        <v/>
      </c>
      <c r="D83" s="64" t="str">
        <f>IF(Objectifs!V72="","",Objectifs!V72)</f>
        <v/>
      </c>
      <c r="E83" s="66">
        <f>IFERROR(Objectifs!Y72,"")</f>
        <v>0</v>
      </c>
      <c r="F83" s="65" t="str">
        <f ca="1">IFERROR(IF(Objectifs!T72="","",Objectifs!T72),"")</f>
        <v/>
      </c>
    </row>
    <row r="84" spans="2:6" ht="25.2" x14ac:dyDescent="0.5">
      <c r="B84" s="67">
        <v>27</v>
      </c>
      <c r="C84" s="63" t="str">
        <f>IF('Données à saisir'!B31="","",'Données à saisir'!B31)</f>
        <v/>
      </c>
      <c r="D84" s="64" t="str">
        <f>IF(Objectifs!V73="","",Objectifs!V73)</f>
        <v/>
      </c>
      <c r="E84" s="66">
        <f>IFERROR(Objectifs!Y73,"")</f>
        <v>0</v>
      </c>
      <c r="F84" s="65" t="str">
        <f ca="1">IFERROR(IF(Objectifs!T73="","",Objectifs!T73),"")</f>
        <v/>
      </c>
    </row>
    <row r="85" spans="2:6" ht="25.2" x14ac:dyDescent="0.5">
      <c r="B85" s="67">
        <v>28</v>
      </c>
      <c r="C85" s="63" t="str">
        <f>IF('Données à saisir'!B32="","",'Données à saisir'!B32)</f>
        <v/>
      </c>
      <c r="D85" s="64" t="str">
        <f>IF(Objectifs!V74="","",Objectifs!V74)</f>
        <v/>
      </c>
      <c r="E85" s="66">
        <f>IFERROR(Objectifs!Y74,"")</f>
        <v>0</v>
      </c>
      <c r="F85" s="65" t="str">
        <f ca="1">IFERROR(IF(Objectifs!T74="","",Objectifs!T74),"")</f>
        <v/>
      </c>
    </row>
    <row r="86" spans="2:6" ht="25.2" x14ac:dyDescent="0.5">
      <c r="B86" s="67">
        <v>29</v>
      </c>
      <c r="C86" s="63" t="str">
        <f>IF('Données à saisir'!B33="","",'Données à saisir'!B33)</f>
        <v/>
      </c>
      <c r="D86" s="64" t="str">
        <f>IF(Objectifs!V75="","",Objectifs!V75)</f>
        <v/>
      </c>
      <c r="E86" s="66">
        <f>IFERROR(Objectifs!Y75,"")</f>
        <v>0</v>
      </c>
      <c r="F86" s="65" t="str">
        <f ca="1">IFERROR(IF(Objectifs!T75="","",Objectifs!T75),"")</f>
        <v/>
      </c>
    </row>
    <row r="87" spans="2:6" ht="25.8" thickBot="1" x14ac:dyDescent="0.55000000000000004">
      <c r="B87" s="68">
        <v>30</v>
      </c>
      <c r="C87" s="63" t="str">
        <f>IF('Données à saisir'!B34="","",'Données à saisir'!B34)</f>
        <v/>
      </c>
      <c r="D87" s="64" t="str">
        <f>IF(Objectifs!V76="","",Objectifs!V76)</f>
        <v/>
      </c>
      <c r="E87" s="66">
        <f>IFERROR(Objectifs!Y76,"")</f>
        <v>0</v>
      </c>
      <c r="F87" s="65" t="str">
        <f ca="1">IFERROR(IF(Objectifs!T76="","",Objectifs!T76),"")</f>
        <v/>
      </c>
    </row>
  </sheetData>
  <pageMargins left="0" right="0" top="0.19685039370078741" bottom="0.19685039370078741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2"/>
  <sheetViews>
    <sheetView topLeftCell="D40" zoomScale="70" zoomScaleNormal="70" workbookViewId="0">
      <selection activeCell="X47" sqref="X47"/>
    </sheetView>
  </sheetViews>
  <sheetFormatPr baseColWidth="10" defaultRowHeight="14.4" x14ac:dyDescent="0.3"/>
  <cols>
    <col min="3" max="3" width="16.44140625" customWidth="1"/>
  </cols>
  <sheetData>
    <row r="1" spans="2:28" x14ac:dyDescent="0.3">
      <c r="C1" t="s">
        <v>5</v>
      </c>
      <c r="D1">
        <v>3</v>
      </c>
      <c r="E1">
        <v>6</v>
      </c>
      <c r="F1">
        <v>9</v>
      </c>
      <c r="G1">
        <v>12</v>
      </c>
      <c r="H1">
        <v>15</v>
      </c>
      <c r="I1">
        <v>18</v>
      </c>
      <c r="J1">
        <v>21</v>
      </c>
      <c r="K1">
        <v>24</v>
      </c>
      <c r="L1">
        <v>27</v>
      </c>
    </row>
    <row r="2" spans="2:28" x14ac:dyDescent="0.3">
      <c r="B2" t="s">
        <v>26</v>
      </c>
      <c r="C2" t="s">
        <v>27</v>
      </c>
      <c r="D2">
        <v>106</v>
      </c>
      <c r="E2">
        <v>134</v>
      </c>
      <c r="F2">
        <v>143</v>
      </c>
      <c r="G2">
        <v>158</v>
      </c>
      <c r="H2">
        <v>169</v>
      </c>
      <c r="I2">
        <v>180</v>
      </c>
      <c r="J2">
        <v>187</v>
      </c>
      <c r="K2">
        <v>196</v>
      </c>
    </row>
    <row r="3" spans="2:28" x14ac:dyDescent="0.3">
      <c r="B3" t="s">
        <v>33</v>
      </c>
      <c r="C3" t="s">
        <v>28</v>
      </c>
      <c r="D3">
        <f>D2+2.5</f>
        <v>108.5</v>
      </c>
      <c r="E3">
        <f t="shared" ref="E3:K3" si="0">E2+2.5</f>
        <v>136.5</v>
      </c>
      <c r="F3">
        <f t="shared" si="0"/>
        <v>145.5</v>
      </c>
      <c r="G3">
        <f t="shared" si="0"/>
        <v>160.5</v>
      </c>
      <c r="H3">
        <f t="shared" si="0"/>
        <v>171.5</v>
      </c>
      <c r="I3">
        <f t="shared" si="0"/>
        <v>182.5</v>
      </c>
      <c r="J3">
        <f t="shared" si="0"/>
        <v>189.5</v>
      </c>
      <c r="K3">
        <f t="shared" si="0"/>
        <v>198.5</v>
      </c>
    </row>
    <row r="4" spans="2:28" x14ac:dyDescent="0.3">
      <c r="C4" t="s">
        <v>29</v>
      </c>
      <c r="D4">
        <f>D2-2.5</f>
        <v>103.5</v>
      </c>
      <c r="E4">
        <f t="shared" ref="E4:K4" si="1">E2-2.5</f>
        <v>131.5</v>
      </c>
      <c r="F4">
        <f t="shared" si="1"/>
        <v>140.5</v>
      </c>
      <c r="G4">
        <f t="shared" si="1"/>
        <v>155.5</v>
      </c>
      <c r="H4">
        <f t="shared" si="1"/>
        <v>166.5</v>
      </c>
      <c r="I4">
        <f t="shared" si="1"/>
        <v>177.5</v>
      </c>
      <c r="J4">
        <f t="shared" si="1"/>
        <v>184.5</v>
      </c>
      <c r="K4">
        <f t="shared" si="1"/>
        <v>193.5</v>
      </c>
    </row>
    <row r="8" spans="2:28" x14ac:dyDescent="0.3">
      <c r="D8" s="5" t="s">
        <v>31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Q8" t="s">
        <v>35</v>
      </c>
    </row>
    <row r="9" spans="2:28" x14ac:dyDescent="0.3">
      <c r="B9" t="s">
        <v>30</v>
      </c>
      <c r="C9" t="s">
        <v>2</v>
      </c>
      <c r="D9" s="5" t="s">
        <v>0</v>
      </c>
      <c r="E9" s="5" t="s">
        <v>6</v>
      </c>
      <c r="F9" s="5" t="s">
        <v>7</v>
      </c>
      <c r="G9" s="5" t="s">
        <v>8</v>
      </c>
      <c r="H9" s="5" t="s">
        <v>9</v>
      </c>
      <c r="I9" s="5" t="s">
        <v>10</v>
      </c>
      <c r="J9" s="5" t="s">
        <v>11</v>
      </c>
      <c r="K9" s="5" t="s">
        <v>12</v>
      </c>
      <c r="L9" s="5" t="s">
        <v>13</v>
      </c>
      <c r="M9" s="5" t="s">
        <v>14</v>
      </c>
      <c r="N9" s="5" t="s">
        <v>15</v>
      </c>
      <c r="O9" s="5" t="s">
        <v>16</v>
      </c>
      <c r="P9" s="5" t="s">
        <v>34</v>
      </c>
      <c r="Q9" s="6" t="s">
        <v>0</v>
      </c>
      <c r="R9" s="6" t="s">
        <v>6</v>
      </c>
      <c r="S9" s="6" t="s">
        <v>7</v>
      </c>
      <c r="T9" s="6" t="s">
        <v>8</v>
      </c>
      <c r="U9" s="6" t="s">
        <v>9</v>
      </c>
      <c r="V9" s="6" t="s">
        <v>10</v>
      </c>
      <c r="W9" s="6" t="s">
        <v>11</v>
      </c>
      <c r="X9" s="6" t="s">
        <v>12</v>
      </c>
      <c r="Y9" s="6" t="s">
        <v>13</v>
      </c>
      <c r="Z9" s="6" t="s">
        <v>14</v>
      </c>
      <c r="AA9" s="6" t="s">
        <v>15</v>
      </c>
      <c r="AB9" s="6" t="s">
        <v>16</v>
      </c>
    </row>
    <row r="10" spans="2:28" x14ac:dyDescent="0.3">
      <c r="B10">
        <f>'Données à saisir'!B5</f>
        <v>1000</v>
      </c>
      <c r="C10" t="str">
        <f>IF(B10=0,CONCATENATE(""," ",A10),CONCATENATE("Génisse N°"," ",B10))</f>
        <v>Génisse N° 1000</v>
      </c>
      <c r="D10" s="7">
        <f>IF('Pas effacer'!D45="","",'Pas effacer'!D45)</f>
        <v>3.0163934426229506</v>
      </c>
      <c r="E10" s="7">
        <f>IF('Pas effacer'!E45="","",'Pas effacer'!E45)</f>
        <v>0</v>
      </c>
      <c r="F10" s="7">
        <f>IF('Pas effacer'!F45="","",'Pas effacer'!F45)</f>
        <v>0</v>
      </c>
      <c r="G10" s="7">
        <f>IF('Pas effacer'!G45="","",'Pas effacer'!G45)</f>
        <v>8.4590163934426226</v>
      </c>
      <c r="H10" s="7">
        <f>IF('Pas effacer'!H45="","",'Pas effacer'!H45)</f>
        <v>0</v>
      </c>
      <c r="I10" s="7">
        <f>IF('Pas effacer'!I45="","",'Pas effacer'!I45)</f>
        <v>8.7868852459016402</v>
      </c>
      <c r="J10" s="7">
        <f>IF('Pas effacer'!J45="","",'Pas effacer'!J45)</f>
        <v>0</v>
      </c>
      <c r="K10" s="7">
        <f>IF('Pas effacer'!K45="","",'Pas effacer'!K45)</f>
        <v>0</v>
      </c>
      <c r="L10" s="7">
        <f>IF('Pas effacer'!L45="","",'Pas effacer'!L45)</f>
        <v>0</v>
      </c>
      <c r="M10" s="7">
        <f>IF('Pas effacer'!M45="","",'Pas effacer'!M45)</f>
        <v>0</v>
      </c>
      <c r="N10" s="7">
        <f>IF('Pas effacer'!N45="","",'Pas effacer'!N45)</f>
        <v>0</v>
      </c>
      <c r="O10" s="7">
        <f>IF('Pas effacer'!O45="","",'Pas effacer'!O45)</f>
        <v>0</v>
      </c>
      <c r="P10" s="9">
        <f>COUNTA(D10:O10)-COUNTIF(D10:O10,0)</f>
        <v>3</v>
      </c>
      <c r="Q10" s="21">
        <f>IF(D10="",0,'Données à saisir'!D5)</f>
        <v>109</v>
      </c>
      <c r="R10" s="21">
        <f>IF(E10="",0,'Données à saisir'!F5)</f>
        <v>0</v>
      </c>
      <c r="S10" s="21">
        <f>IF(F10="",0,'Données à saisir'!H5)</f>
        <v>0</v>
      </c>
      <c r="T10" s="21">
        <f>IF(G10="",0,'Données à saisir'!J5)</f>
        <v>145</v>
      </c>
      <c r="U10" s="21">
        <f>IF(H10="",0,'Données à saisir'!L5)</f>
        <v>0</v>
      </c>
      <c r="V10" s="21">
        <f>IF(I10="",0,'Données à saisir'!N5)</f>
        <v>160</v>
      </c>
      <c r="W10" s="21">
        <f>IF(J10="",0,'Données à saisir'!P5)</f>
        <v>0</v>
      </c>
      <c r="X10" s="21">
        <f>IF(K10="",0,'Données à saisir'!R5)</f>
        <v>0</v>
      </c>
      <c r="Y10" s="21">
        <f>IF(L10="",0,'Données à saisir'!T5)</f>
        <v>0</v>
      </c>
      <c r="Z10" s="21">
        <f>IF(M10="",0,'Données à saisir'!V5)</f>
        <v>0</v>
      </c>
      <c r="AA10" s="21">
        <f>IF(N10="",0,'Données à saisir'!X5)</f>
        <v>0</v>
      </c>
      <c r="AB10" s="21">
        <f>IF(O10="",0,'Données à saisir'!Z5)</f>
        <v>0</v>
      </c>
    </row>
    <row r="11" spans="2:28" x14ac:dyDescent="0.3">
      <c r="B11">
        <f>'Données à saisir'!B6</f>
        <v>1001</v>
      </c>
      <c r="C11" t="str">
        <f t="shared" ref="C11:C39" si="2">IF(B11=0,CONCATENATE(""," ",A11),CONCATENATE("Génisse N°"," ",B11))</f>
        <v>Génisse N° 1001</v>
      </c>
      <c r="D11" s="7">
        <f>IF('Pas effacer'!D46="","",'Pas effacer'!D46)</f>
        <v>2.9508196721311477</v>
      </c>
      <c r="E11" s="7">
        <f>IF('Pas effacer'!E46="","",'Pas effacer'!E46)</f>
        <v>4.8852459016393439</v>
      </c>
      <c r="F11" s="7">
        <f>IF('Pas effacer'!F46="","",'Pas effacer'!F46)</f>
        <v>0</v>
      </c>
      <c r="G11" s="7">
        <f>IF('Pas effacer'!G46="","",'Pas effacer'!G46)</f>
        <v>0</v>
      </c>
      <c r="H11" s="7">
        <f>IF('Pas effacer'!H46="","",'Pas effacer'!H46)</f>
        <v>0</v>
      </c>
      <c r="I11" s="7">
        <f>IF('Pas effacer'!I46="","",'Pas effacer'!I46)</f>
        <v>0</v>
      </c>
      <c r="J11" s="7">
        <f>IF('Pas effacer'!J46="","",'Pas effacer'!J46)</f>
        <v>0</v>
      </c>
      <c r="K11" s="7">
        <f>IF('Pas effacer'!K46="","",'Pas effacer'!K46)</f>
        <v>0</v>
      </c>
      <c r="L11" s="7">
        <f>IF('Pas effacer'!L46="","",'Pas effacer'!L46)</f>
        <v>0</v>
      </c>
      <c r="M11" s="7">
        <f>IF('Pas effacer'!M46="","",'Pas effacer'!M46)</f>
        <v>0</v>
      </c>
      <c r="N11" s="7">
        <f>IF('Pas effacer'!N46="","",'Pas effacer'!N46)</f>
        <v>0</v>
      </c>
      <c r="O11" s="7">
        <f>IF('Pas effacer'!O46="","",'Pas effacer'!O46)</f>
        <v>0</v>
      </c>
      <c r="P11" s="9">
        <f t="shared" ref="P11:P39" si="3">COUNTA(D11:O11)-COUNTIF(D11:O11,0)</f>
        <v>2</v>
      </c>
      <c r="Q11" s="21">
        <f>IF(D11="",0,'Données à saisir'!D6)</f>
        <v>108</v>
      </c>
      <c r="R11" s="21">
        <f>IF(E11="",0,'Données à saisir'!F6)</f>
        <v>147</v>
      </c>
      <c r="S11" s="21">
        <f>IF(F11="",0,'Données à saisir'!H6)</f>
        <v>0</v>
      </c>
      <c r="T11" s="21">
        <f>IF(G11="",0,'Données à saisir'!J6)</f>
        <v>0</v>
      </c>
      <c r="U11" s="21">
        <f>IF(H11="",0,'Données à saisir'!L6)</f>
        <v>0</v>
      </c>
      <c r="V11" s="21">
        <f>IF(I11="",0,'Données à saisir'!N6)</f>
        <v>0</v>
      </c>
      <c r="W11" s="21">
        <f>IF(J11="",0,'Données à saisir'!P6)</f>
        <v>0</v>
      </c>
      <c r="X11" s="21">
        <f>IF(K11="",0,'Données à saisir'!R6)</f>
        <v>0</v>
      </c>
      <c r="Y11" s="21">
        <f>IF(L11="",0,'Données à saisir'!T6)</f>
        <v>0</v>
      </c>
      <c r="Z11" s="21">
        <f>IF(M11="",0,'Données à saisir'!V6)</f>
        <v>0</v>
      </c>
      <c r="AA11" s="21">
        <f>IF(N11="",0,'Données à saisir'!X6)</f>
        <v>0</v>
      </c>
      <c r="AB11" s="21">
        <f>IF(O11="",0,'Données à saisir'!Z6)</f>
        <v>0</v>
      </c>
    </row>
    <row r="12" spans="2:28" x14ac:dyDescent="0.3">
      <c r="B12">
        <f>'Données à saisir'!B7</f>
        <v>1003</v>
      </c>
      <c r="C12" t="str">
        <f t="shared" si="2"/>
        <v>Génisse N° 1003</v>
      </c>
      <c r="D12" s="7">
        <f>IF('Pas effacer'!D47="","",'Pas effacer'!D47)</f>
        <v>2</v>
      </c>
      <c r="E12" s="7">
        <f>IF('Pas effacer'!E47="","",'Pas effacer'!E47)</f>
        <v>3.9344262295081966</v>
      </c>
      <c r="F12" s="7">
        <f>IF('Pas effacer'!F47="","",'Pas effacer'!F47)</f>
        <v>0</v>
      </c>
      <c r="G12" s="7">
        <f>IF('Pas effacer'!G47="","",'Pas effacer'!G47)</f>
        <v>0</v>
      </c>
      <c r="H12" s="7">
        <f>IF('Pas effacer'!H47="","",'Pas effacer'!H47)</f>
        <v>0</v>
      </c>
      <c r="I12" s="7">
        <f>IF('Pas effacer'!I47="","",'Pas effacer'!I47)</f>
        <v>0</v>
      </c>
      <c r="J12" s="7">
        <f>IF('Pas effacer'!J47="","",'Pas effacer'!J47)</f>
        <v>0</v>
      </c>
      <c r="K12" s="7">
        <f>IF('Pas effacer'!K47="","",'Pas effacer'!K47)</f>
        <v>0</v>
      </c>
      <c r="L12" s="7">
        <f>IF('Pas effacer'!L47="","",'Pas effacer'!L47)</f>
        <v>0</v>
      </c>
      <c r="M12" s="7">
        <f>IF('Pas effacer'!M47="","",'Pas effacer'!M47)</f>
        <v>0</v>
      </c>
      <c r="N12" s="7">
        <f>IF('Pas effacer'!N47="","",'Pas effacer'!N47)</f>
        <v>0</v>
      </c>
      <c r="O12" s="7">
        <f>IF('Pas effacer'!O47="","",'Pas effacer'!O47)</f>
        <v>0</v>
      </c>
      <c r="P12" s="9">
        <f t="shared" si="3"/>
        <v>2</v>
      </c>
      <c r="Q12" s="21">
        <f>IF(D12="",0,'Données à saisir'!D7)</f>
        <v>103</v>
      </c>
      <c r="R12" s="21">
        <f>IF(E12="",0,'Données à saisir'!F7)</f>
        <v>137</v>
      </c>
      <c r="S12" s="21">
        <f>IF(F12="",0,'Données à saisir'!H7)</f>
        <v>0</v>
      </c>
      <c r="T12" s="21">
        <f>IF(G12="",0,'Données à saisir'!J7)</f>
        <v>0</v>
      </c>
      <c r="U12" s="21">
        <f>IF(H12="",0,'Données à saisir'!L7)</f>
        <v>0</v>
      </c>
      <c r="V12" s="21">
        <f>IF(I12="",0,'Données à saisir'!N7)</f>
        <v>0</v>
      </c>
      <c r="W12" s="21">
        <f>IF(J12="",0,'Données à saisir'!P7)</f>
        <v>0</v>
      </c>
      <c r="X12" s="21">
        <f>IF(K12="",0,'Données à saisir'!R7)</f>
        <v>0</v>
      </c>
      <c r="Y12" s="21">
        <f>IF(L12="",0,'Données à saisir'!T7)</f>
        <v>0</v>
      </c>
      <c r="Z12" s="21">
        <f>IF(M12="",0,'Données à saisir'!V7)</f>
        <v>0</v>
      </c>
      <c r="AA12" s="21">
        <f>IF(N12="",0,'Données à saisir'!X7)</f>
        <v>0</v>
      </c>
      <c r="AB12" s="21">
        <f>IF(O12="",0,'Données à saisir'!Z7)</f>
        <v>0</v>
      </c>
    </row>
    <row r="13" spans="2:28" x14ac:dyDescent="0.3">
      <c r="B13">
        <f>'Données à saisir'!B8</f>
        <v>1002</v>
      </c>
      <c r="C13" t="str">
        <f t="shared" si="2"/>
        <v>Génisse N° 1002</v>
      </c>
      <c r="D13" s="7">
        <f>IF('Pas effacer'!D48="","",'Pas effacer'!D48)</f>
        <v>0</v>
      </c>
      <c r="E13" s="7">
        <f>IF('Pas effacer'!E48="","",'Pas effacer'!E48)</f>
        <v>8.9508196721311482</v>
      </c>
      <c r="F13" s="7">
        <f>IF('Pas effacer'!F48="","",'Pas effacer'!F48)</f>
        <v>11.967213114754099</v>
      </c>
      <c r="G13" s="7">
        <f>IF('Pas effacer'!G48="","",'Pas effacer'!G48)</f>
        <v>0</v>
      </c>
      <c r="H13" s="7">
        <f>IF('Pas effacer'!H48="","",'Pas effacer'!H48)</f>
        <v>0</v>
      </c>
      <c r="I13" s="7">
        <f>IF('Pas effacer'!I48="","",'Pas effacer'!I48)</f>
        <v>0</v>
      </c>
      <c r="J13" s="7">
        <f>IF('Pas effacer'!J48="","",'Pas effacer'!J48)</f>
        <v>0</v>
      </c>
      <c r="K13" s="7">
        <f>IF('Pas effacer'!K48="","",'Pas effacer'!K48)</f>
        <v>0</v>
      </c>
      <c r="L13" s="7">
        <f>IF('Pas effacer'!L48="","",'Pas effacer'!L48)</f>
        <v>0</v>
      </c>
      <c r="M13" s="7">
        <f>IF('Pas effacer'!M48="","",'Pas effacer'!M48)</f>
        <v>0</v>
      </c>
      <c r="N13" s="7">
        <f>IF('Pas effacer'!N48="","",'Pas effacer'!N48)</f>
        <v>0</v>
      </c>
      <c r="O13" s="7">
        <f>IF('Pas effacer'!O48="","",'Pas effacer'!O48)</f>
        <v>0</v>
      </c>
      <c r="P13" s="9">
        <f t="shared" si="3"/>
        <v>2</v>
      </c>
      <c r="Q13" s="21">
        <f>IF(D13="",0,'Données à saisir'!D8)</f>
        <v>0</v>
      </c>
      <c r="R13" s="21">
        <f>IF(E13="",0,'Données à saisir'!F8)</f>
        <v>155</v>
      </c>
      <c r="S13" s="21">
        <f>IF(F13="",0,'Données à saisir'!H8)</f>
        <v>168</v>
      </c>
      <c r="T13" s="21">
        <f>IF(G13="",0,'Données à saisir'!J8)</f>
        <v>0</v>
      </c>
      <c r="U13" s="21">
        <f>IF(H13="",0,'Données à saisir'!L8)</f>
        <v>0</v>
      </c>
      <c r="V13" s="21">
        <f>IF(I13="",0,'Données à saisir'!N8)</f>
        <v>0</v>
      </c>
      <c r="W13" s="21">
        <f>IF(J13="",0,'Données à saisir'!P8)</f>
        <v>0</v>
      </c>
      <c r="X13" s="21">
        <f>IF(K13="",0,'Données à saisir'!R8)</f>
        <v>0</v>
      </c>
      <c r="Y13" s="21">
        <f>IF(L13="",0,'Données à saisir'!T8)</f>
        <v>0</v>
      </c>
      <c r="Z13" s="21">
        <f>IF(M13="",0,'Données à saisir'!V8)</f>
        <v>0</v>
      </c>
      <c r="AA13" s="21">
        <f>IF(N13="",0,'Données à saisir'!X8)</f>
        <v>0</v>
      </c>
      <c r="AB13" s="21">
        <f>IF(O13="",0,'Données à saisir'!Z8)</f>
        <v>0</v>
      </c>
    </row>
    <row r="14" spans="2:28" x14ac:dyDescent="0.3">
      <c r="B14">
        <f>'Données à saisir'!B9</f>
        <v>2000</v>
      </c>
      <c r="C14" t="str">
        <f t="shared" si="2"/>
        <v>Génisse N° 2000</v>
      </c>
      <c r="D14" s="7">
        <f>IF('Pas effacer'!D49="","",'Pas effacer'!D49)</f>
        <v>0</v>
      </c>
      <c r="E14" s="7">
        <f>IF('Pas effacer'!E49="","",'Pas effacer'!E49)</f>
        <v>0</v>
      </c>
      <c r="F14" s="7">
        <f>IF('Pas effacer'!F49="","",'Pas effacer'!F49)</f>
        <v>0</v>
      </c>
      <c r="G14" s="7">
        <f>IF('Pas effacer'!G49="","",'Pas effacer'!G49)</f>
        <v>0</v>
      </c>
      <c r="H14" s="7">
        <f>IF('Pas effacer'!H49="","",'Pas effacer'!H49)</f>
        <v>0</v>
      </c>
      <c r="I14" s="7">
        <f>IF('Pas effacer'!I49="","",'Pas effacer'!I49)</f>
        <v>5.9344262295081966</v>
      </c>
      <c r="J14" s="7">
        <f>IF('Pas effacer'!J49="","",'Pas effacer'!J49)</f>
        <v>0</v>
      </c>
      <c r="K14" s="7">
        <f>IF('Pas effacer'!K49="","",'Pas effacer'!K49)</f>
        <v>0</v>
      </c>
      <c r="L14" s="7">
        <f>IF('Pas effacer'!L49="","",'Pas effacer'!L49)</f>
        <v>0</v>
      </c>
      <c r="M14" s="7">
        <f>IF('Pas effacer'!M49="","",'Pas effacer'!M49)</f>
        <v>0</v>
      </c>
      <c r="N14" s="7">
        <f>IF('Pas effacer'!N49="","",'Pas effacer'!N49)</f>
        <v>0</v>
      </c>
      <c r="O14" s="7">
        <f>IF('Pas effacer'!O49="","",'Pas effacer'!O49)</f>
        <v>0</v>
      </c>
      <c r="P14" s="9">
        <f t="shared" si="3"/>
        <v>1</v>
      </c>
      <c r="Q14" s="21">
        <f>IF(D14="",0,'Données à saisir'!D9)</f>
        <v>0</v>
      </c>
      <c r="R14" s="21">
        <f>IF(E14="",0,'Données à saisir'!F9)</f>
        <v>0</v>
      </c>
      <c r="S14" s="21">
        <f>IF(F14="",0,'Données à saisir'!H9)</f>
        <v>0</v>
      </c>
      <c r="T14" s="21">
        <f>IF(G14="",0,'Données à saisir'!J9)</f>
        <v>0</v>
      </c>
      <c r="U14" s="21">
        <f>IF(H14="",0,'Données à saisir'!L9)</f>
        <v>0</v>
      </c>
      <c r="V14" s="21">
        <f>IF(I14="",0,'Données à saisir'!N9)</f>
        <v>130</v>
      </c>
      <c r="W14" s="21">
        <f>IF(J14="",0,'Données à saisir'!P9)</f>
        <v>0</v>
      </c>
      <c r="X14" s="21">
        <f>IF(K14="",0,'Données à saisir'!R9)</f>
        <v>0</v>
      </c>
      <c r="Y14" s="21">
        <f>IF(L14="",0,'Données à saisir'!T9)</f>
        <v>0</v>
      </c>
      <c r="Z14" s="21">
        <f>IF(M14="",0,'Données à saisir'!V9)</f>
        <v>0</v>
      </c>
      <c r="AA14" s="21">
        <f>IF(N14="",0,'Données à saisir'!X9)</f>
        <v>0</v>
      </c>
      <c r="AB14" s="21">
        <f>IF(O14="",0,'Données à saisir'!Z9)</f>
        <v>0</v>
      </c>
    </row>
    <row r="15" spans="2:28" x14ac:dyDescent="0.3">
      <c r="B15">
        <f>'Données à saisir'!B10</f>
        <v>0</v>
      </c>
      <c r="C15" t="str">
        <f t="shared" si="2"/>
        <v xml:space="preserve"> </v>
      </c>
      <c r="D15" s="7" t="str">
        <f>IF('Pas effacer'!D50="","",'Pas effacer'!D50)</f>
        <v/>
      </c>
      <c r="E15" s="7" t="str">
        <f>IF('Pas effacer'!E50="","",'Pas effacer'!E50)</f>
        <v/>
      </c>
      <c r="F15" s="7" t="str">
        <f>IF('Pas effacer'!F50="","",'Pas effacer'!F50)</f>
        <v/>
      </c>
      <c r="G15" s="7" t="str">
        <f>IF('Pas effacer'!G50="","",'Pas effacer'!G50)</f>
        <v/>
      </c>
      <c r="H15" s="7" t="str">
        <f>IF('Pas effacer'!H50="","",'Pas effacer'!H50)</f>
        <v/>
      </c>
      <c r="I15" s="7" t="str">
        <f>IF('Pas effacer'!I50="","",'Pas effacer'!I50)</f>
        <v/>
      </c>
      <c r="J15" s="7" t="str">
        <f>IF('Pas effacer'!J50="","",'Pas effacer'!J50)</f>
        <v/>
      </c>
      <c r="K15" s="7" t="str">
        <f>IF('Pas effacer'!K50="","",'Pas effacer'!K50)</f>
        <v/>
      </c>
      <c r="L15" s="7" t="str">
        <f>IF('Pas effacer'!L50="","",'Pas effacer'!L50)</f>
        <v/>
      </c>
      <c r="M15" s="7" t="str">
        <f>IF('Pas effacer'!M50="","",'Pas effacer'!M50)</f>
        <v/>
      </c>
      <c r="N15" s="7" t="str">
        <f>IF('Pas effacer'!N50="","",'Pas effacer'!N50)</f>
        <v/>
      </c>
      <c r="O15" s="7" t="str">
        <f>IF('Pas effacer'!O50="","",'Pas effacer'!O50)</f>
        <v/>
      </c>
      <c r="P15" s="9">
        <f t="shared" si="3"/>
        <v>12</v>
      </c>
      <c r="Q15" s="21">
        <f>IF(D15="",0,'Données à saisir'!D10)</f>
        <v>0</v>
      </c>
      <c r="R15" s="21">
        <f>IF(E15="",0,'Données à saisir'!F10)</f>
        <v>0</v>
      </c>
      <c r="S15" s="21">
        <f>IF(F15="",0,'Données à saisir'!H10)</f>
        <v>0</v>
      </c>
      <c r="T15" s="21">
        <f>IF(G15="",0,'Données à saisir'!J10)</f>
        <v>0</v>
      </c>
      <c r="U15" s="21">
        <f>IF(H15="",0,'Données à saisir'!L10)</f>
        <v>0</v>
      </c>
      <c r="V15" s="21">
        <f>IF(I15="",0,'Données à saisir'!N10)</f>
        <v>0</v>
      </c>
      <c r="W15" s="21">
        <f>IF(J15="",0,'Données à saisir'!P10)</f>
        <v>0</v>
      </c>
      <c r="X15" s="21">
        <f>IF(K15="",0,'Données à saisir'!R10)</f>
        <v>0</v>
      </c>
      <c r="Y15" s="21">
        <f>IF(L15="",0,'Données à saisir'!T10)</f>
        <v>0</v>
      </c>
      <c r="Z15" s="21">
        <f>IF(M15="",0,'Données à saisir'!V10)</f>
        <v>0</v>
      </c>
      <c r="AA15" s="21">
        <f>IF(N15="",0,'Données à saisir'!X10)</f>
        <v>0</v>
      </c>
      <c r="AB15" s="21">
        <f>IF(O15="",0,'Données à saisir'!Z10)</f>
        <v>0</v>
      </c>
    </row>
    <row r="16" spans="2:28" x14ac:dyDescent="0.3">
      <c r="B16">
        <f>'Données à saisir'!B11</f>
        <v>0</v>
      </c>
      <c r="C16" t="str">
        <f t="shared" si="2"/>
        <v xml:space="preserve"> </v>
      </c>
      <c r="D16" s="7" t="str">
        <f>IF('Pas effacer'!D51="","",'Pas effacer'!D51)</f>
        <v/>
      </c>
      <c r="E16" s="7" t="str">
        <f>IF('Pas effacer'!E51="","",'Pas effacer'!E51)</f>
        <v/>
      </c>
      <c r="F16" s="7" t="str">
        <f>IF('Pas effacer'!F51="","",'Pas effacer'!F51)</f>
        <v/>
      </c>
      <c r="G16" s="7" t="str">
        <f>IF('Pas effacer'!G51="","",'Pas effacer'!G51)</f>
        <v/>
      </c>
      <c r="H16" s="7" t="str">
        <f>IF('Pas effacer'!H51="","",'Pas effacer'!H51)</f>
        <v/>
      </c>
      <c r="I16" s="7" t="str">
        <f>IF('Pas effacer'!I51="","",'Pas effacer'!I51)</f>
        <v/>
      </c>
      <c r="J16" s="7" t="str">
        <f>IF('Pas effacer'!J51="","",'Pas effacer'!J51)</f>
        <v/>
      </c>
      <c r="K16" s="7" t="str">
        <f>IF('Pas effacer'!K51="","",'Pas effacer'!K51)</f>
        <v/>
      </c>
      <c r="L16" s="7" t="str">
        <f>IF('Pas effacer'!L51="","",'Pas effacer'!L51)</f>
        <v/>
      </c>
      <c r="M16" s="7" t="str">
        <f>IF('Pas effacer'!M51="","",'Pas effacer'!M51)</f>
        <v/>
      </c>
      <c r="N16" s="7" t="str">
        <f>IF('Pas effacer'!N51="","",'Pas effacer'!N51)</f>
        <v/>
      </c>
      <c r="O16" s="7" t="str">
        <f>IF('Pas effacer'!O51="","",'Pas effacer'!O51)</f>
        <v/>
      </c>
      <c r="P16" s="9">
        <f t="shared" si="3"/>
        <v>12</v>
      </c>
      <c r="Q16" s="21">
        <f>IF(D16="",0,'Données à saisir'!D11)</f>
        <v>0</v>
      </c>
      <c r="R16" s="21">
        <f>IF(E16="",0,'Données à saisir'!F11)</f>
        <v>0</v>
      </c>
      <c r="S16" s="21">
        <f>IF(F16="",0,'Données à saisir'!H11)</f>
        <v>0</v>
      </c>
      <c r="T16" s="21">
        <f>IF(G16="",0,'Données à saisir'!J11)</f>
        <v>0</v>
      </c>
      <c r="U16" s="21">
        <f>IF(H16="",0,'Données à saisir'!L11)</f>
        <v>0</v>
      </c>
      <c r="V16" s="21">
        <f>IF(I16="",0,'Données à saisir'!N11)</f>
        <v>0</v>
      </c>
      <c r="W16" s="21">
        <f>IF(J16="",0,'Données à saisir'!P11)</f>
        <v>0</v>
      </c>
      <c r="X16" s="21">
        <f>IF(K16="",0,'Données à saisir'!R11)</f>
        <v>0</v>
      </c>
      <c r="Y16" s="21">
        <f>IF(L16="",0,'Données à saisir'!T11)</f>
        <v>0</v>
      </c>
      <c r="Z16" s="21">
        <f>IF(M16="",0,'Données à saisir'!V11)</f>
        <v>0</v>
      </c>
      <c r="AA16" s="21">
        <f>IF(N16="",0,'Données à saisir'!X11)</f>
        <v>0</v>
      </c>
      <c r="AB16" s="21">
        <f>IF(O16="",0,'Données à saisir'!Z11)</f>
        <v>0</v>
      </c>
    </row>
    <row r="17" spans="2:28" x14ac:dyDescent="0.3">
      <c r="B17">
        <f>'Données à saisir'!B12</f>
        <v>0</v>
      </c>
      <c r="C17" t="str">
        <f t="shared" si="2"/>
        <v xml:space="preserve"> </v>
      </c>
      <c r="D17" s="7" t="str">
        <f>IF('Pas effacer'!D52="","",'Pas effacer'!D52)</f>
        <v/>
      </c>
      <c r="E17" s="7" t="str">
        <f>IF('Pas effacer'!E52="","",'Pas effacer'!E52)</f>
        <v/>
      </c>
      <c r="F17" s="7" t="str">
        <f>IF('Pas effacer'!F52="","",'Pas effacer'!F52)</f>
        <v/>
      </c>
      <c r="G17" s="7" t="str">
        <f>IF('Pas effacer'!G52="","",'Pas effacer'!G52)</f>
        <v/>
      </c>
      <c r="H17" s="7" t="str">
        <f>IF('Pas effacer'!H52="","",'Pas effacer'!H52)</f>
        <v/>
      </c>
      <c r="I17" s="7" t="str">
        <f>IF('Pas effacer'!I52="","",'Pas effacer'!I52)</f>
        <v/>
      </c>
      <c r="J17" s="7" t="str">
        <f>IF('Pas effacer'!J52="","",'Pas effacer'!J52)</f>
        <v/>
      </c>
      <c r="K17" s="7" t="str">
        <f>IF('Pas effacer'!K52="","",'Pas effacer'!K52)</f>
        <v/>
      </c>
      <c r="L17" s="7" t="str">
        <f>IF('Pas effacer'!L52="","",'Pas effacer'!L52)</f>
        <v/>
      </c>
      <c r="M17" s="7" t="str">
        <f>IF('Pas effacer'!M52="","",'Pas effacer'!M52)</f>
        <v/>
      </c>
      <c r="N17" s="7" t="str">
        <f>IF('Pas effacer'!N52="","",'Pas effacer'!N52)</f>
        <v/>
      </c>
      <c r="O17" s="7" t="str">
        <f>IF('Pas effacer'!O52="","",'Pas effacer'!O52)</f>
        <v/>
      </c>
      <c r="P17" s="9">
        <f t="shared" si="3"/>
        <v>12</v>
      </c>
      <c r="Q17" s="21">
        <f>IF(D17="",0,'Données à saisir'!D12)</f>
        <v>0</v>
      </c>
      <c r="R17" s="21">
        <f>IF(E17="",0,'Données à saisir'!F12)</f>
        <v>0</v>
      </c>
      <c r="S17" s="21">
        <f>IF(F17="",0,'Données à saisir'!H12)</f>
        <v>0</v>
      </c>
      <c r="T17" s="21">
        <f>IF(G17="",0,'Données à saisir'!J12)</f>
        <v>0</v>
      </c>
      <c r="U17" s="21">
        <f>IF(H17="",0,'Données à saisir'!L12)</f>
        <v>0</v>
      </c>
      <c r="V17" s="21">
        <f>IF(I17="",0,'Données à saisir'!N12)</f>
        <v>0</v>
      </c>
      <c r="W17" s="21">
        <f>IF(J17="",0,'Données à saisir'!P12)</f>
        <v>0</v>
      </c>
      <c r="X17" s="21">
        <f>IF(K17="",0,'Données à saisir'!R12)</f>
        <v>0</v>
      </c>
      <c r="Y17" s="21">
        <f>IF(L17="",0,'Données à saisir'!T12)</f>
        <v>0</v>
      </c>
      <c r="Z17" s="21">
        <f>IF(M17="",0,'Données à saisir'!V12)</f>
        <v>0</v>
      </c>
      <c r="AA17" s="21">
        <f>IF(N17="",0,'Données à saisir'!X12)</f>
        <v>0</v>
      </c>
      <c r="AB17" s="21">
        <f>IF(O17="",0,'Données à saisir'!Z12)</f>
        <v>0</v>
      </c>
    </row>
    <row r="18" spans="2:28" x14ac:dyDescent="0.3">
      <c r="B18">
        <f>'Données à saisir'!B13</f>
        <v>0</v>
      </c>
      <c r="C18" t="str">
        <f t="shared" si="2"/>
        <v xml:space="preserve"> </v>
      </c>
      <c r="D18" s="7" t="str">
        <f>IF('Pas effacer'!D53="","",'Pas effacer'!D53)</f>
        <v/>
      </c>
      <c r="E18" s="7" t="str">
        <f>IF('Pas effacer'!E53="","",'Pas effacer'!E53)</f>
        <v/>
      </c>
      <c r="F18" s="7" t="str">
        <f>IF('Pas effacer'!F53="","",'Pas effacer'!F53)</f>
        <v/>
      </c>
      <c r="G18" s="7" t="str">
        <f>IF('Pas effacer'!G53="","",'Pas effacer'!G53)</f>
        <v/>
      </c>
      <c r="H18" s="7" t="str">
        <f>IF('Pas effacer'!H53="","",'Pas effacer'!H53)</f>
        <v/>
      </c>
      <c r="I18" s="7" t="str">
        <f>IF('Pas effacer'!I53="","",'Pas effacer'!I53)</f>
        <v/>
      </c>
      <c r="J18" s="7" t="str">
        <f>IF('Pas effacer'!J53="","",'Pas effacer'!J53)</f>
        <v/>
      </c>
      <c r="K18" s="7" t="str">
        <f>IF('Pas effacer'!K53="","",'Pas effacer'!K53)</f>
        <v/>
      </c>
      <c r="L18" s="7" t="str">
        <f>IF('Pas effacer'!L53="","",'Pas effacer'!L53)</f>
        <v/>
      </c>
      <c r="M18" s="7" t="str">
        <f>IF('Pas effacer'!M53="","",'Pas effacer'!M53)</f>
        <v/>
      </c>
      <c r="N18" s="7" t="str">
        <f>IF('Pas effacer'!N53="","",'Pas effacer'!N53)</f>
        <v/>
      </c>
      <c r="O18" s="7" t="str">
        <f>IF('Pas effacer'!O53="","",'Pas effacer'!O53)</f>
        <v/>
      </c>
      <c r="P18" s="9">
        <f t="shared" si="3"/>
        <v>12</v>
      </c>
      <c r="Q18" s="21">
        <f>IF(D18="",0,'Données à saisir'!D13)</f>
        <v>0</v>
      </c>
      <c r="R18" s="21">
        <f>IF(E18="",0,'Données à saisir'!F13)</f>
        <v>0</v>
      </c>
      <c r="S18" s="21">
        <f>IF(F18="",0,'Données à saisir'!H13)</f>
        <v>0</v>
      </c>
      <c r="T18" s="21">
        <f>IF(G18="",0,'Données à saisir'!J13)</f>
        <v>0</v>
      </c>
      <c r="U18" s="21">
        <f>IF(H18="",0,'Données à saisir'!L13)</f>
        <v>0</v>
      </c>
      <c r="V18" s="21">
        <f>IF(I18="",0,'Données à saisir'!N13)</f>
        <v>0</v>
      </c>
      <c r="W18" s="21">
        <f>IF(J18="",0,'Données à saisir'!P13)</f>
        <v>0</v>
      </c>
      <c r="X18" s="21">
        <f>IF(K18="",0,'Données à saisir'!R13)</f>
        <v>0</v>
      </c>
      <c r="Y18" s="21">
        <f>IF(L18="",0,'Données à saisir'!T13)</f>
        <v>0</v>
      </c>
      <c r="Z18" s="21">
        <f>IF(M18="",0,'Données à saisir'!V13)</f>
        <v>0</v>
      </c>
      <c r="AA18" s="21">
        <f>IF(N18="",0,'Données à saisir'!X13)</f>
        <v>0</v>
      </c>
      <c r="AB18" s="21">
        <f>IF(O18="",0,'Données à saisir'!Z13)</f>
        <v>0</v>
      </c>
    </row>
    <row r="19" spans="2:28" x14ac:dyDescent="0.3">
      <c r="B19">
        <f>'Données à saisir'!B14</f>
        <v>0</v>
      </c>
      <c r="C19" t="str">
        <f t="shared" si="2"/>
        <v xml:space="preserve"> </v>
      </c>
      <c r="D19" s="7" t="str">
        <f>IF('Pas effacer'!D54="","",'Pas effacer'!D54)</f>
        <v/>
      </c>
      <c r="E19" s="7" t="str">
        <f>IF('Pas effacer'!E54="","",'Pas effacer'!E54)</f>
        <v/>
      </c>
      <c r="F19" s="7" t="str">
        <f>IF('Pas effacer'!F54="","",'Pas effacer'!F54)</f>
        <v/>
      </c>
      <c r="G19" s="7" t="str">
        <f>IF('Pas effacer'!G54="","",'Pas effacer'!G54)</f>
        <v/>
      </c>
      <c r="H19" s="7" t="str">
        <f>IF('Pas effacer'!H54="","",'Pas effacer'!H54)</f>
        <v/>
      </c>
      <c r="I19" s="7" t="str">
        <f>IF('Pas effacer'!I54="","",'Pas effacer'!I54)</f>
        <v/>
      </c>
      <c r="J19" s="7" t="str">
        <f>IF('Pas effacer'!J54="","",'Pas effacer'!J54)</f>
        <v/>
      </c>
      <c r="K19" s="7" t="str">
        <f>IF('Pas effacer'!K54="","",'Pas effacer'!K54)</f>
        <v/>
      </c>
      <c r="L19" s="7" t="str">
        <f>IF('Pas effacer'!L54="","",'Pas effacer'!L54)</f>
        <v/>
      </c>
      <c r="M19" s="7" t="str">
        <f>IF('Pas effacer'!M54="","",'Pas effacer'!M54)</f>
        <v/>
      </c>
      <c r="N19" s="7" t="str">
        <f>IF('Pas effacer'!N54="","",'Pas effacer'!N54)</f>
        <v/>
      </c>
      <c r="O19" s="7" t="str">
        <f>IF('Pas effacer'!O54="","",'Pas effacer'!O54)</f>
        <v/>
      </c>
      <c r="P19" s="9">
        <f t="shared" si="3"/>
        <v>12</v>
      </c>
      <c r="Q19" s="21">
        <f>IF(D19="",0,'Données à saisir'!D14)</f>
        <v>0</v>
      </c>
      <c r="R19" s="21">
        <f>IF(E19="",0,'Données à saisir'!F14)</f>
        <v>0</v>
      </c>
      <c r="S19" s="21">
        <f>IF(F19="",0,'Données à saisir'!H14)</f>
        <v>0</v>
      </c>
      <c r="T19" s="21">
        <f>IF(G19="",0,'Données à saisir'!J14)</f>
        <v>0</v>
      </c>
      <c r="U19" s="21">
        <f>IF(H19="",0,'Données à saisir'!L14)</f>
        <v>0</v>
      </c>
      <c r="V19" s="21">
        <f>IF(I19="",0,'Données à saisir'!N14)</f>
        <v>0</v>
      </c>
      <c r="W19" s="21">
        <f>IF(J19="",0,'Données à saisir'!P14)</f>
        <v>0</v>
      </c>
      <c r="X19" s="21">
        <f>IF(K19="",0,'Données à saisir'!R14)</f>
        <v>0</v>
      </c>
      <c r="Y19" s="21">
        <f>IF(L19="",0,'Données à saisir'!T14)</f>
        <v>0</v>
      </c>
      <c r="Z19" s="21">
        <f>IF(M19="",0,'Données à saisir'!V14)</f>
        <v>0</v>
      </c>
      <c r="AA19" s="21">
        <f>IF(N19="",0,'Données à saisir'!X14)</f>
        <v>0</v>
      </c>
      <c r="AB19" s="21">
        <f>IF(O19="",0,'Données à saisir'!Z14)</f>
        <v>0</v>
      </c>
    </row>
    <row r="20" spans="2:28" x14ac:dyDescent="0.3">
      <c r="B20">
        <f>'Données à saisir'!B15</f>
        <v>0</v>
      </c>
      <c r="C20" t="str">
        <f t="shared" si="2"/>
        <v xml:space="preserve"> </v>
      </c>
      <c r="D20" s="7" t="str">
        <f>IF('Pas effacer'!D55="","",'Pas effacer'!D55)</f>
        <v/>
      </c>
      <c r="E20" s="7" t="str">
        <f>IF('Pas effacer'!E55="","",'Pas effacer'!E55)</f>
        <v/>
      </c>
      <c r="F20" s="7" t="str">
        <f>IF('Pas effacer'!F55="","",'Pas effacer'!F55)</f>
        <v/>
      </c>
      <c r="G20" s="7" t="str">
        <f>IF('Pas effacer'!G55="","",'Pas effacer'!G55)</f>
        <v/>
      </c>
      <c r="H20" s="7" t="str">
        <f>IF('Pas effacer'!H55="","",'Pas effacer'!H55)</f>
        <v/>
      </c>
      <c r="I20" s="7" t="str">
        <f>IF('Pas effacer'!I55="","",'Pas effacer'!I55)</f>
        <v/>
      </c>
      <c r="J20" s="7" t="str">
        <f>IF('Pas effacer'!J55="","",'Pas effacer'!J55)</f>
        <v/>
      </c>
      <c r="K20" s="7" t="str">
        <f>IF('Pas effacer'!K55="","",'Pas effacer'!K55)</f>
        <v/>
      </c>
      <c r="L20" s="7" t="str">
        <f>IF('Pas effacer'!L55="","",'Pas effacer'!L55)</f>
        <v/>
      </c>
      <c r="M20" s="7" t="str">
        <f>IF('Pas effacer'!M55="","",'Pas effacer'!M55)</f>
        <v/>
      </c>
      <c r="N20" s="7" t="str">
        <f>IF('Pas effacer'!N55="","",'Pas effacer'!N55)</f>
        <v/>
      </c>
      <c r="O20" s="7" t="str">
        <f>IF('Pas effacer'!O55="","",'Pas effacer'!O55)</f>
        <v/>
      </c>
      <c r="P20" s="9">
        <f t="shared" si="3"/>
        <v>12</v>
      </c>
      <c r="Q20" s="21">
        <f>IF(D20="",0,'Données à saisir'!D15)</f>
        <v>0</v>
      </c>
      <c r="R20" s="21">
        <f>IF(E20="",0,'Données à saisir'!F15)</f>
        <v>0</v>
      </c>
      <c r="S20" s="21">
        <f>IF(F20="",0,'Données à saisir'!H15)</f>
        <v>0</v>
      </c>
      <c r="T20" s="21">
        <f>IF(G20="",0,'Données à saisir'!J15)</f>
        <v>0</v>
      </c>
      <c r="U20" s="21">
        <f>IF(H20="",0,'Données à saisir'!L15)</f>
        <v>0</v>
      </c>
      <c r="V20" s="21">
        <f>IF(I20="",0,'Données à saisir'!N15)</f>
        <v>0</v>
      </c>
      <c r="W20" s="21">
        <f>IF(J20="",0,'Données à saisir'!P15)</f>
        <v>0</v>
      </c>
      <c r="X20" s="21">
        <f>IF(K20="",0,'Données à saisir'!R15)</f>
        <v>0</v>
      </c>
      <c r="Y20" s="21">
        <f>IF(L20="",0,'Données à saisir'!T15)</f>
        <v>0</v>
      </c>
      <c r="Z20" s="21">
        <f>IF(M20="",0,'Données à saisir'!V15)</f>
        <v>0</v>
      </c>
      <c r="AA20" s="21">
        <f>IF(N20="",0,'Données à saisir'!X15)</f>
        <v>0</v>
      </c>
      <c r="AB20" s="21">
        <f>IF(O20="",0,'Données à saisir'!Z15)</f>
        <v>0</v>
      </c>
    </row>
    <row r="21" spans="2:28" x14ac:dyDescent="0.3">
      <c r="B21">
        <f>'Données à saisir'!B16</f>
        <v>0</v>
      </c>
      <c r="C21" t="str">
        <f t="shared" si="2"/>
        <v xml:space="preserve"> </v>
      </c>
      <c r="D21" s="7" t="str">
        <f>IF('Pas effacer'!D56="","",'Pas effacer'!D56)</f>
        <v/>
      </c>
      <c r="E21" s="7" t="str">
        <f>IF('Pas effacer'!E56="","",'Pas effacer'!E56)</f>
        <v/>
      </c>
      <c r="F21" s="7" t="str">
        <f>IF('Pas effacer'!F56="","",'Pas effacer'!F56)</f>
        <v/>
      </c>
      <c r="G21" s="7" t="str">
        <f>IF('Pas effacer'!G56="","",'Pas effacer'!G56)</f>
        <v/>
      </c>
      <c r="H21" s="7" t="str">
        <f>IF('Pas effacer'!H56="","",'Pas effacer'!H56)</f>
        <v/>
      </c>
      <c r="I21" s="7" t="str">
        <f>IF('Pas effacer'!I56="","",'Pas effacer'!I56)</f>
        <v/>
      </c>
      <c r="J21" s="7" t="str">
        <f>IF('Pas effacer'!J56="","",'Pas effacer'!J56)</f>
        <v/>
      </c>
      <c r="K21" s="7" t="str">
        <f>IF('Pas effacer'!K56="","",'Pas effacer'!K56)</f>
        <v/>
      </c>
      <c r="L21" s="7" t="str">
        <f>IF('Pas effacer'!L56="","",'Pas effacer'!L56)</f>
        <v/>
      </c>
      <c r="M21" s="7" t="str">
        <f>IF('Pas effacer'!M56="","",'Pas effacer'!M56)</f>
        <v/>
      </c>
      <c r="N21" s="7" t="str">
        <f>IF('Pas effacer'!N56="","",'Pas effacer'!N56)</f>
        <v/>
      </c>
      <c r="O21" s="7" t="str">
        <f>IF('Pas effacer'!O56="","",'Pas effacer'!O56)</f>
        <v/>
      </c>
      <c r="P21" s="9">
        <f t="shared" si="3"/>
        <v>12</v>
      </c>
      <c r="Q21" s="21">
        <f>IF(D21="",0,'Données à saisir'!D16)</f>
        <v>0</v>
      </c>
      <c r="R21" s="21">
        <f>IF(E21="",0,'Données à saisir'!F16)</f>
        <v>0</v>
      </c>
      <c r="S21" s="21">
        <f>IF(F21="",0,'Données à saisir'!H16)</f>
        <v>0</v>
      </c>
      <c r="T21" s="21">
        <f>IF(G21="",0,'Données à saisir'!J16)</f>
        <v>0</v>
      </c>
      <c r="U21" s="21">
        <f>IF(H21="",0,'Données à saisir'!L16)</f>
        <v>0</v>
      </c>
      <c r="V21" s="21">
        <f>IF(I21="",0,'Données à saisir'!N16)</f>
        <v>0</v>
      </c>
      <c r="W21" s="21">
        <f>IF(J21="",0,'Données à saisir'!P16)</f>
        <v>0</v>
      </c>
      <c r="X21" s="21">
        <f>IF(K21="",0,'Données à saisir'!R16)</f>
        <v>0</v>
      </c>
      <c r="Y21" s="21">
        <f>IF(L21="",0,'Données à saisir'!T16)</f>
        <v>0</v>
      </c>
      <c r="Z21" s="21">
        <f>IF(M21="",0,'Données à saisir'!V16)</f>
        <v>0</v>
      </c>
      <c r="AA21" s="21">
        <f>IF(N21="",0,'Données à saisir'!X16)</f>
        <v>0</v>
      </c>
      <c r="AB21" s="21">
        <f>IF(O21="",0,'Données à saisir'!Z16)</f>
        <v>0</v>
      </c>
    </row>
    <row r="22" spans="2:28" x14ac:dyDescent="0.3">
      <c r="B22">
        <f>'Données à saisir'!B17</f>
        <v>0</v>
      </c>
      <c r="C22" t="str">
        <f t="shared" si="2"/>
        <v xml:space="preserve"> </v>
      </c>
      <c r="D22" s="7" t="str">
        <f>IF('Pas effacer'!D57="","",'Pas effacer'!D57)</f>
        <v/>
      </c>
      <c r="E22" s="7" t="str">
        <f>IF('Pas effacer'!E57="","",'Pas effacer'!E57)</f>
        <v/>
      </c>
      <c r="F22" s="7" t="str">
        <f>IF('Pas effacer'!F57="","",'Pas effacer'!F57)</f>
        <v/>
      </c>
      <c r="G22" s="7" t="str">
        <f>IF('Pas effacer'!G57="","",'Pas effacer'!G57)</f>
        <v/>
      </c>
      <c r="H22" s="7" t="str">
        <f>IF('Pas effacer'!H57="","",'Pas effacer'!H57)</f>
        <v/>
      </c>
      <c r="I22" s="7" t="str">
        <f>IF('Pas effacer'!I57="","",'Pas effacer'!I57)</f>
        <v/>
      </c>
      <c r="J22" s="7" t="str">
        <f>IF('Pas effacer'!J57="","",'Pas effacer'!J57)</f>
        <v/>
      </c>
      <c r="K22" s="7" t="str">
        <f>IF('Pas effacer'!K57="","",'Pas effacer'!K57)</f>
        <v/>
      </c>
      <c r="L22" s="7" t="str">
        <f>IF('Pas effacer'!L57="","",'Pas effacer'!L57)</f>
        <v/>
      </c>
      <c r="M22" s="7" t="str">
        <f>IF('Pas effacer'!M57="","",'Pas effacer'!M57)</f>
        <v/>
      </c>
      <c r="N22" s="7" t="str">
        <f>IF('Pas effacer'!N57="","",'Pas effacer'!N57)</f>
        <v/>
      </c>
      <c r="O22" s="7" t="str">
        <f>IF('Pas effacer'!O57="","",'Pas effacer'!O57)</f>
        <v/>
      </c>
      <c r="P22" s="9">
        <f t="shared" si="3"/>
        <v>12</v>
      </c>
      <c r="Q22" s="21">
        <f>IF(D22="",0,'Données à saisir'!D17)</f>
        <v>0</v>
      </c>
      <c r="R22" s="21">
        <f>IF(E22="",0,'Données à saisir'!F17)</f>
        <v>0</v>
      </c>
      <c r="S22" s="21">
        <f>IF(F22="",0,'Données à saisir'!H17)</f>
        <v>0</v>
      </c>
      <c r="T22" s="21">
        <f>IF(G22="",0,'Données à saisir'!J17)</f>
        <v>0</v>
      </c>
      <c r="U22" s="21">
        <f>IF(H22="",0,'Données à saisir'!L17)</f>
        <v>0</v>
      </c>
      <c r="V22" s="21">
        <f>IF(I22="",0,'Données à saisir'!N17)</f>
        <v>0</v>
      </c>
      <c r="W22" s="21">
        <f>IF(J22="",0,'Données à saisir'!P17)</f>
        <v>0</v>
      </c>
      <c r="X22" s="21">
        <f>IF(K22="",0,'Données à saisir'!R17)</f>
        <v>0</v>
      </c>
      <c r="Y22" s="21">
        <f>IF(L22="",0,'Données à saisir'!T17)</f>
        <v>0</v>
      </c>
      <c r="Z22" s="21">
        <f>IF(M22="",0,'Données à saisir'!V17)</f>
        <v>0</v>
      </c>
      <c r="AA22" s="21">
        <f>IF(N22="",0,'Données à saisir'!X17)</f>
        <v>0</v>
      </c>
      <c r="AB22" s="21">
        <f>IF(O22="",0,'Données à saisir'!Z17)</f>
        <v>0</v>
      </c>
    </row>
    <row r="23" spans="2:28" x14ac:dyDescent="0.3">
      <c r="B23">
        <f>'Données à saisir'!B18</f>
        <v>0</v>
      </c>
      <c r="C23" t="str">
        <f t="shared" si="2"/>
        <v xml:space="preserve"> </v>
      </c>
      <c r="D23" s="7" t="str">
        <f>IF('Pas effacer'!D58="","",'Pas effacer'!D58)</f>
        <v/>
      </c>
      <c r="E23" s="7" t="str">
        <f>IF('Pas effacer'!E58="","",'Pas effacer'!E58)</f>
        <v/>
      </c>
      <c r="F23" s="7" t="str">
        <f>IF('Pas effacer'!F58="","",'Pas effacer'!F58)</f>
        <v/>
      </c>
      <c r="G23" s="7" t="str">
        <f>IF('Pas effacer'!G58="","",'Pas effacer'!G58)</f>
        <v/>
      </c>
      <c r="H23" s="7" t="str">
        <f>IF('Pas effacer'!H58="","",'Pas effacer'!H58)</f>
        <v/>
      </c>
      <c r="I23" s="7" t="str">
        <f>IF('Pas effacer'!I58="","",'Pas effacer'!I58)</f>
        <v/>
      </c>
      <c r="J23" s="7" t="str">
        <f>IF('Pas effacer'!J58="","",'Pas effacer'!J58)</f>
        <v/>
      </c>
      <c r="K23" s="7" t="str">
        <f>IF('Pas effacer'!K58="","",'Pas effacer'!K58)</f>
        <v/>
      </c>
      <c r="L23" s="7" t="str">
        <f>IF('Pas effacer'!L58="","",'Pas effacer'!L58)</f>
        <v/>
      </c>
      <c r="M23" s="7" t="str">
        <f>IF('Pas effacer'!M58="","",'Pas effacer'!M58)</f>
        <v/>
      </c>
      <c r="N23" s="7" t="str">
        <f>IF('Pas effacer'!N58="","",'Pas effacer'!N58)</f>
        <v/>
      </c>
      <c r="O23" s="7" t="str">
        <f>IF('Pas effacer'!O58="","",'Pas effacer'!O58)</f>
        <v/>
      </c>
      <c r="P23" s="9">
        <f t="shared" si="3"/>
        <v>12</v>
      </c>
      <c r="Q23" s="21">
        <f>IF(D23="",0,'Données à saisir'!D18)</f>
        <v>0</v>
      </c>
      <c r="R23" s="21">
        <f>IF(E23="",0,'Données à saisir'!F18)</f>
        <v>0</v>
      </c>
      <c r="S23" s="21">
        <f>IF(F23="",0,'Données à saisir'!H18)</f>
        <v>0</v>
      </c>
      <c r="T23" s="21">
        <f>IF(G23="",0,'Données à saisir'!J18)</f>
        <v>0</v>
      </c>
      <c r="U23" s="21">
        <f>IF(H23="",0,'Données à saisir'!L18)</f>
        <v>0</v>
      </c>
      <c r="V23" s="21">
        <f>IF(I23="",0,'Données à saisir'!N18)</f>
        <v>0</v>
      </c>
      <c r="W23" s="21">
        <f>IF(J23="",0,'Données à saisir'!P18)</f>
        <v>0</v>
      </c>
      <c r="X23" s="21">
        <f>IF(K23="",0,'Données à saisir'!R18)</f>
        <v>0</v>
      </c>
      <c r="Y23" s="21">
        <f>IF(L23="",0,'Données à saisir'!T18)</f>
        <v>0</v>
      </c>
      <c r="Z23" s="21">
        <f>IF(M23="",0,'Données à saisir'!V18)</f>
        <v>0</v>
      </c>
      <c r="AA23" s="21">
        <f>IF(N23="",0,'Données à saisir'!X18)</f>
        <v>0</v>
      </c>
      <c r="AB23" s="21">
        <f>IF(O23="",0,'Données à saisir'!Z18)</f>
        <v>0</v>
      </c>
    </row>
    <row r="24" spans="2:28" x14ac:dyDescent="0.3">
      <c r="B24">
        <f>'Données à saisir'!B19</f>
        <v>0</v>
      </c>
      <c r="C24" t="str">
        <f t="shared" si="2"/>
        <v xml:space="preserve"> </v>
      </c>
      <c r="D24" s="7" t="str">
        <f>IF('Pas effacer'!D59="","",'Pas effacer'!D59)</f>
        <v/>
      </c>
      <c r="E24" s="7" t="str">
        <f>IF('Pas effacer'!E59="","",'Pas effacer'!E59)</f>
        <v/>
      </c>
      <c r="F24" s="7" t="str">
        <f>IF('Pas effacer'!F59="","",'Pas effacer'!F59)</f>
        <v/>
      </c>
      <c r="G24" s="7" t="str">
        <f>IF('Pas effacer'!G59="","",'Pas effacer'!G59)</f>
        <v/>
      </c>
      <c r="H24" s="7" t="str">
        <f>IF('Pas effacer'!H59="","",'Pas effacer'!H59)</f>
        <v/>
      </c>
      <c r="I24" s="7" t="str">
        <f>IF('Pas effacer'!I59="","",'Pas effacer'!I59)</f>
        <v/>
      </c>
      <c r="J24" s="7" t="str">
        <f>IF('Pas effacer'!J59="","",'Pas effacer'!J59)</f>
        <v/>
      </c>
      <c r="K24" s="7" t="str">
        <f>IF('Pas effacer'!K59="","",'Pas effacer'!K59)</f>
        <v/>
      </c>
      <c r="L24" s="7" t="str">
        <f>IF('Pas effacer'!L59="","",'Pas effacer'!L59)</f>
        <v/>
      </c>
      <c r="M24" s="7" t="str">
        <f>IF('Pas effacer'!M59="","",'Pas effacer'!M59)</f>
        <v/>
      </c>
      <c r="N24" s="7" t="str">
        <f>IF('Pas effacer'!N59="","",'Pas effacer'!N59)</f>
        <v/>
      </c>
      <c r="O24" s="7" t="str">
        <f>IF('Pas effacer'!O59="","",'Pas effacer'!O59)</f>
        <v/>
      </c>
      <c r="P24" s="9">
        <f t="shared" si="3"/>
        <v>12</v>
      </c>
      <c r="Q24" s="21">
        <f>IF(D24="",0,'Données à saisir'!D19)</f>
        <v>0</v>
      </c>
      <c r="R24" s="21">
        <f>IF(E24="",0,'Données à saisir'!F19)</f>
        <v>0</v>
      </c>
      <c r="S24" s="21">
        <f>IF(F24="",0,'Données à saisir'!H19)</f>
        <v>0</v>
      </c>
      <c r="T24" s="21">
        <f>IF(G24="",0,'Données à saisir'!J19)</f>
        <v>0</v>
      </c>
      <c r="U24" s="21">
        <f>IF(H24="",0,'Données à saisir'!L19)</f>
        <v>0</v>
      </c>
      <c r="V24" s="21">
        <f>IF(I24="",0,'Données à saisir'!N19)</f>
        <v>0</v>
      </c>
      <c r="W24" s="21">
        <f>IF(J24="",0,'Données à saisir'!P19)</f>
        <v>0</v>
      </c>
      <c r="X24" s="21">
        <f>IF(K24="",0,'Données à saisir'!R19)</f>
        <v>0</v>
      </c>
      <c r="Y24" s="21">
        <f>IF(L24="",0,'Données à saisir'!T19)</f>
        <v>0</v>
      </c>
      <c r="Z24" s="21">
        <f>IF(M24="",0,'Données à saisir'!V19)</f>
        <v>0</v>
      </c>
      <c r="AA24" s="21">
        <f>IF(N24="",0,'Données à saisir'!X19)</f>
        <v>0</v>
      </c>
      <c r="AB24" s="21">
        <f>IF(O24="",0,'Données à saisir'!Z19)</f>
        <v>0</v>
      </c>
    </row>
    <row r="25" spans="2:28" x14ac:dyDescent="0.3">
      <c r="B25">
        <f>'Données à saisir'!B20</f>
        <v>0</v>
      </c>
      <c r="C25" t="str">
        <f t="shared" si="2"/>
        <v xml:space="preserve"> </v>
      </c>
      <c r="D25" s="7" t="str">
        <f>IF('Pas effacer'!D60="","",'Pas effacer'!D60)</f>
        <v/>
      </c>
      <c r="E25" s="7" t="str">
        <f>IF('Pas effacer'!E60="","",'Pas effacer'!E60)</f>
        <v/>
      </c>
      <c r="F25" s="7" t="str">
        <f>IF('Pas effacer'!F60="","",'Pas effacer'!F60)</f>
        <v/>
      </c>
      <c r="G25" s="7" t="str">
        <f>IF('Pas effacer'!G60="","",'Pas effacer'!G60)</f>
        <v/>
      </c>
      <c r="H25" s="7" t="str">
        <f>IF('Pas effacer'!H60="","",'Pas effacer'!H60)</f>
        <v/>
      </c>
      <c r="I25" s="7" t="str">
        <f>IF('Pas effacer'!I60="","",'Pas effacer'!I60)</f>
        <v/>
      </c>
      <c r="J25" s="7" t="str">
        <f>IF('Pas effacer'!J60="","",'Pas effacer'!J60)</f>
        <v/>
      </c>
      <c r="K25" s="7" t="str">
        <f>IF('Pas effacer'!K60="","",'Pas effacer'!K60)</f>
        <v/>
      </c>
      <c r="L25" s="7" t="str">
        <f>IF('Pas effacer'!L60="","",'Pas effacer'!L60)</f>
        <v/>
      </c>
      <c r="M25" s="7" t="str">
        <f>IF('Pas effacer'!M60="","",'Pas effacer'!M60)</f>
        <v/>
      </c>
      <c r="N25" s="7" t="str">
        <f>IF('Pas effacer'!N60="","",'Pas effacer'!N60)</f>
        <v/>
      </c>
      <c r="O25" s="7" t="str">
        <f>IF('Pas effacer'!O60="","",'Pas effacer'!O60)</f>
        <v/>
      </c>
      <c r="P25" s="9">
        <f t="shared" si="3"/>
        <v>12</v>
      </c>
      <c r="Q25" s="21">
        <f>IF(D25="",0,'Données à saisir'!D20)</f>
        <v>0</v>
      </c>
      <c r="R25" s="21">
        <f>IF(E25="",0,'Données à saisir'!F20)</f>
        <v>0</v>
      </c>
      <c r="S25" s="21">
        <f>IF(F25="",0,'Données à saisir'!H20)</f>
        <v>0</v>
      </c>
      <c r="T25" s="21">
        <f>IF(G25="",0,'Données à saisir'!J20)</f>
        <v>0</v>
      </c>
      <c r="U25" s="21">
        <f>IF(H25="",0,'Données à saisir'!L20)</f>
        <v>0</v>
      </c>
      <c r="V25" s="21">
        <f>IF(I25="",0,'Données à saisir'!N20)</f>
        <v>0</v>
      </c>
      <c r="W25" s="21">
        <f>IF(J25="",0,'Données à saisir'!P20)</f>
        <v>0</v>
      </c>
      <c r="X25" s="21">
        <f>IF(K25="",0,'Données à saisir'!R20)</f>
        <v>0</v>
      </c>
      <c r="Y25" s="21">
        <f>IF(L25="",0,'Données à saisir'!T20)</f>
        <v>0</v>
      </c>
      <c r="Z25" s="21">
        <f>IF(M25="",0,'Données à saisir'!V20)</f>
        <v>0</v>
      </c>
      <c r="AA25" s="21">
        <f>IF(N25="",0,'Données à saisir'!X20)</f>
        <v>0</v>
      </c>
      <c r="AB25" s="21">
        <f>IF(O25="",0,'Données à saisir'!Z20)</f>
        <v>0</v>
      </c>
    </row>
    <row r="26" spans="2:28" x14ac:dyDescent="0.3">
      <c r="B26">
        <f>'Données à saisir'!B21</f>
        <v>0</v>
      </c>
      <c r="C26" t="str">
        <f t="shared" si="2"/>
        <v xml:space="preserve"> </v>
      </c>
      <c r="D26" s="7" t="str">
        <f>IF('Pas effacer'!D61="","",'Pas effacer'!D61)</f>
        <v/>
      </c>
      <c r="E26" s="7" t="str">
        <f>IF('Pas effacer'!E61="","",'Pas effacer'!E61)</f>
        <v/>
      </c>
      <c r="F26" s="7" t="str">
        <f>IF('Pas effacer'!F61="","",'Pas effacer'!F61)</f>
        <v/>
      </c>
      <c r="G26" s="7" t="str">
        <f>IF('Pas effacer'!G61="","",'Pas effacer'!G61)</f>
        <v/>
      </c>
      <c r="H26" s="7" t="str">
        <f>IF('Pas effacer'!H61="","",'Pas effacer'!H61)</f>
        <v/>
      </c>
      <c r="I26" s="7" t="str">
        <f>IF('Pas effacer'!I61="","",'Pas effacer'!I61)</f>
        <v/>
      </c>
      <c r="J26" s="7" t="str">
        <f>IF('Pas effacer'!J61="","",'Pas effacer'!J61)</f>
        <v/>
      </c>
      <c r="K26" s="7" t="str">
        <f>IF('Pas effacer'!K61="","",'Pas effacer'!K61)</f>
        <v/>
      </c>
      <c r="L26" s="7" t="str">
        <f>IF('Pas effacer'!L61="","",'Pas effacer'!L61)</f>
        <v/>
      </c>
      <c r="M26" s="7" t="str">
        <f>IF('Pas effacer'!M61="","",'Pas effacer'!M61)</f>
        <v/>
      </c>
      <c r="N26" s="7" t="str">
        <f>IF('Pas effacer'!N61="","",'Pas effacer'!N61)</f>
        <v/>
      </c>
      <c r="O26" s="7" t="str">
        <f>IF('Pas effacer'!O61="","",'Pas effacer'!O61)</f>
        <v/>
      </c>
      <c r="P26" s="9">
        <f t="shared" si="3"/>
        <v>12</v>
      </c>
      <c r="Q26" s="21">
        <f>IF(D26="",0,'Données à saisir'!D21)</f>
        <v>0</v>
      </c>
      <c r="R26" s="21">
        <f>IF(E26="",0,'Données à saisir'!F21)</f>
        <v>0</v>
      </c>
      <c r="S26" s="21">
        <f>IF(F26="",0,'Données à saisir'!H21)</f>
        <v>0</v>
      </c>
      <c r="T26" s="21">
        <f>IF(G26="",0,'Données à saisir'!J21)</f>
        <v>0</v>
      </c>
      <c r="U26" s="21">
        <f>IF(H26="",0,'Données à saisir'!L21)</f>
        <v>0</v>
      </c>
      <c r="V26" s="21">
        <f>IF(I26="",0,'Données à saisir'!N21)</f>
        <v>0</v>
      </c>
      <c r="W26" s="21">
        <f>IF(J26="",0,'Données à saisir'!P21)</f>
        <v>0</v>
      </c>
      <c r="X26" s="21">
        <f>IF(K26="",0,'Données à saisir'!R21)</f>
        <v>0</v>
      </c>
      <c r="Y26" s="21">
        <f>IF(L26="",0,'Données à saisir'!T21)</f>
        <v>0</v>
      </c>
      <c r="Z26" s="21">
        <f>IF(M26="",0,'Données à saisir'!V21)</f>
        <v>0</v>
      </c>
      <c r="AA26" s="21">
        <f>IF(N26="",0,'Données à saisir'!X21)</f>
        <v>0</v>
      </c>
      <c r="AB26" s="21">
        <f>IF(O26="",0,'Données à saisir'!Z21)</f>
        <v>0</v>
      </c>
    </row>
    <row r="27" spans="2:28" x14ac:dyDescent="0.3">
      <c r="B27">
        <f>'Données à saisir'!B22</f>
        <v>0</v>
      </c>
      <c r="C27" t="str">
        <f t="shared" si="2"/>
        <v xml:space="preserve"> </v>
      </c>
      <c r="D27" s="7" t="str">
        <f>IF('Pas effacer'!D62="","",'Pas effacer'!D62)</f>
        <v/>
      </c>
      <c r="E27" s="7" t="str">
        <f>IF('Pas effacer'!E62="","",'Pas effacer'!E62)</f>
        <v/>
      </c>
      <c r="F27" s="7" t="str">
        <f>IF('Pas effacer'!F62="","",'Pas effacer'!F62)</f>
        <v/>
      </c>
      <c r="G27" s="7" t="str">
        <f>IF('Pas effacer'!G62="","",'Pas effacer'!G62)</f>
        <v/>
      </c>
      <c r="H27" s="7" t="str">
        <f>IF('Pas effacer'!H62="","",'Pas effacer'!H62)</f>
        <v/>
      </c>
      <c r="I27" s="7" t="str">
        <f>IF('Pas effacer'!I62="","",'Pas effacer'!I62)</f>
        <v/>
      </c>
      <c r="J27" s="7" t="str">
        <f>IF('Pas effacer'!J62="","",'Pas effacer'!J62)</f>
        <v/>
      </c>
      <c r="K27" s="7" t="str">
        <f>IF('Pas effacer'!K62="","",'Pas effacer'!K62)</f>
        <v/>
      </c>
      <c r="L27" s="7" t="str">
        <f>IF('Pas effacer'!L62="","",'Pas effacer'!L62)</f>
        <v/>
      </c>
      <c r="M27" s="7" t="str">
        <f>IF('Pas effacer'!M62="","",'Pas effacer'!M62)</f>
        <v/>
      </c>
      <c r="N27" s="7" t="str">
        <f>IF('Pas effacer'!N62="","",'Pas effacer'!N62)</f>
        <v/>
      </c>
      <c r="O27" s="7" t="str">
        <f>IF('Pas effacer'!O62="","",'Pas effacer'!O62)</f>
        <v/>
      </c>
      <c r="P27" s="9">
        <f t="shared" si="3"/>
        <v>12</v>
      </c>
      <c r="Q27" s="21">
        <f>IF(D27="",0,'Données à saisir'!D22)</f>
        <v>0</v>
      </c>
      <c r="R27" s="21">
        <f>IF(E27="",0,'Données à saisir'!F22)</f>
        <v>0</v>
      </c>
      <c r="S27" s="21">
        <f>IF(F27="",0,'Données à saisir'!H22)</f>
        <v>0</v>
      </c>
      <c r="T27" s="21">
        <f>IF(G27="",0,'Données à saisir'!J22)</f>
        <v>0</v>
      </c>
      <c r="U27" s="21">
        <f>IF(H27="",0,'Données à saisir'!L22)</f>
        <v>0</v>
      </c>
      <c r="V27" s="21">
        <f>IF(I27="",0,'Données à saisir'!N22)</f>
        <v>0</v>
      </c>
      <c r="W27" s="21">
        <f>IF(J27="",0,'Données à saisir'!P22)</f>
        <v>0</v>
      </c>
      <c r="X27" s="21">
        <f>IF(K27="",0,'Données à saisir'!R22)</f>
        <v>0</v>
      </c>
      <c r="Y27" s="21">
        <f>IF(L27="",0,'Données à saisir'!T22)</f>
        <v>0</v>
      </c>
      <c r="Z27" s="21">
        <f>IF(M27="",0,'Données à saisir'!V22)</f>
        <v>0</v>
      </c>
      <c r="AA27" s="21">
        <f>IF(N27="",0,'Données à saisir'!X22)</f>
        <v>0</v>
      </c>
      <c r="AB27" s="21">
        <f>IF(O27="",0,'Données à saisir'!Z22)</f>
        <v>0</v>
      </c>
    </row>
    <row r="28" spans="2:28" x14ac:dyDescent="0.3">
      <c r="B28">
        <f>'Données à saisir'!B23</f>
        <v>0</v>
      </c>
      <c r="C28" t="str">
        <f t="shared" si="2"/>
        <v xml:space="preserve"> </v>
      </c>
      <c r="D28" s="7" t="str">
        <f>IF('Pas effacer'!D63="","",'Pas effacer'!D63)</f>
        <v/>
      </c>
      <c r="E28" s="7" t="str">
        <f>IF('Pas effacer'!E63="","",'Pas effacer'!E63)</f>
        <v/>
      </c>
      <c r="F28" s="7" t="str">
        <f>IF('Pas effacer'!F63="","",'Pas effacer'!F63)</f>
        <v/>
      </c>
      <c r="G28" s="7" t="str">
        <f>IF('Pas effacer'!G63="","",'Pas effacer'!G63)</f>
        <v/>
      </c>
      <c r="H28" s="7" t="str">
        <f>IF('Pas effacer'!H63="","",'Pas effacer'!H63)</f>
        <v/>
      </c>
      <c r="I28" s="7" t="str">
        <f>IF('Pas effacer'!I63="","",'Pas effacer'!I63)</f>
        <v/>
      </c>
      <c r="J28" s="7" t="str">
        <f>IF('Pas effacer'!J63="","",'Pas effacer'!J63)</f>
        <v/>
      </c>
      <c r="K28" s="7" t="str">
        <f>IF('Pas effacer'!K63="","",'Pas effacer'!K63)</f>
        <v/>
      </c>
      <c r="L28" s="7" t="str">
        <f>IF('Pas effacer'!L63="","",'Pas effacer'!L63)</f>
        <v/>
      </c>
      <c r="M28" s="7" t="str">
        <f>IF('Pas effacer'!M63="","",'Pas effacer'!M63)</f>
        <v/>
      </c>
      <c r="N28" s="7" t="str">
        <f>IF('Pas effacer'!N63="","",'Pas effacer'!N63)</f>
        <v/>
      </c>
      <c r="O28" s="7" t="str">
        <f>IF('Pas effacer'!O63="","",'Pas effacer'!O63)</f>
        <v/>
      </c>
      <c r="P28" s="9">
        <f t="shared" si="3"/>
        <v>12</v>
      </c>
      <c r="Q28" s="21">
        <f>IF(D28="",0,'Données à saisir'!D23)</f>
        <v>0</v>
      </c>
      <c r="R28" s="21">
        <f>IF(E28="",0,'Données à saisir'!F23)</f>
        <v>0</v>
      </c>
      <c r="S28" s="21">
        <f>IF(F28="",0,'Données à saisir'!H23)</f>
        <v>0</v>
      </c>
      <c r="T28" s="21">
        <f>IF(G28="",0,'Données à saisir'!J23)</f>
        <v>0</v>
      </c>
      <c r="U28" s="21">
        <f>IF(H28="",0,'Données à saisir'!L23)</f>
        <v>0</v>
      </c>
      <c r="V28" s="21">
        <f>IF(I28="",0,'Données à saisir'!N23)</f>
        <v>0</v>
      </c>
      <c r="W28" s="21">
        <f>IF(J28="",0,'Données à saisir'!P23)</f>
        <v>0</v>
      </c>
      <c r="X28" s="21">
        <f>IF(K28="",0,'Données à saisir'!R23)</f>
        <v>0</v>
      </c>
      <c r="Y28" s="21">
        <f>IF(L28="",0,'Données à saisir'!T23)</f>
        <v>0</v>
      </c>
      <c r="Z28" s="21">
        <f>IF(M28="",0,'Données à saisir'!V23)</f>
        <v>0</v>
      </c>
      <c r="AA28" s="21">
        <f>IF(N28="",0,'Données à saisir'!X23)</f>
        <v>0</v>
      </c>
      <c r="AB28" s="21">
        <f>IF(O28="",0,'Données à saisir'!Z23)</f>
        <v>0</v>
      </c>
    </row>
    <row r="29" spans="2:28" x14ac:dyDescent="0.3">
      <c r="B29">
        <f>'Données à saisir'!B24</f>
        <v>0</v>
      </c>
      <c r="C29" t="str">
        <f t="shared" si="2"/>
        <v xml:space="preserve"> </v>
      </c>
      <c r="D29" s="7" t="str">
        <f>IF('Pas effacer'!D64="","",'Pas effacer'!D64)</f>
        <v/>
      </c>
      <c r="E29" s="7" t="str">
        <f>IF('Pas effacer'!E64="","",'Pas effacer'!E64)</f>
        <v/>
      </c>
      <c r="F29" s="7" t="str">
        <f>IF('Pas effacer'!F64="","",'Pas effacer'!F64)</f>
        <v/>
      </c>
      <c r="G29" s="7" t="str">
        <f>IF('Pas effacer'!G64="","",'Pas effacer'!G64)</f>
        <v/>
      </c>
      <c r="H29" s="7" t="str">
        <f>IF('Pas effacer'!H64="","",'Pas effacer'!H64)</f>
        <v/>
      </c>
      <c r="I29" s="7" t="str">
        <f>IF('Pas effacer'!I64="","",'Pas effacer'!I64)</f>
        <v/>
      </c>
      <c r="J29" s="7" t="str">
        <f>IF('Pas effacer'!J64="","",'Pas effacer'!J64)</f>
        <v/>
      </c>
      <c r="K29" s="7" t="str">
        <f>IF('Pas effacer'!K64="","",'Pas effacer'!K64)</f>
        <v/>
      </c>
      <c r="L29" s="7" t="str">
        <f>IF('Pas effacer'!L64="","",'Pas effacer'!L64)</f>
        <v/>
      </c>
      <c r="M29" s="7" t="str">
        <f>IF('Pas effacer'!M64="","",'Pas effacer'!M64)</f>
        <v/>
      </c>
      <c r="N29" s="7" t="str">
        <f>IF('Pas effacer'!N64="","",'Pas effacer'!N64)</f>
        <v/>
      </c>
      <c r="O29" s="7" t="str">
        <f>IF('Pas effacer'!O64="","",'Pas effacer'!O64)</f>
        <v/>
      </c>
      <c r="P29" s="9">
        <f t="shared" si="3"/>
        <v>12</v>
      </c>
      <c r="Q29" s="21">
        <f>IF(D29="",0,'Données à saisir'!D24)</f>
        <v>0</v>
      </c>
      <c r="R29" s="21">
        <f>IF(E29="",0,'Données à saisir'!F24)</f>
        <v>0</v>
      </c>
      <c r="S29" s="21">
        <f>IF(F29="",0,'Données à saisir'!H24)</f>
        <v>0</v>
      </c>
      <c r="T29" s="21">
        <f>IF(G29="",0,'Données à saisir'!J24)</f>
        <v>0</v>
      </c>
      <c r="U29" s="21">
        <f>IF(H29="",0,'Données à saisir'!L24)</f>
        <v>0</v>
      </c>
      <c r="V29" s="21">
        <f>IF(I29="",0,'Données à saisir'!N24)</f>
        <v>0</v>
      </c>
      <c r="W29" s="21">
        <f>IF(J29="",0,'Données à saisir'!P24)</f>
        <v>0</v>
      </c>
      <c r="X29" s="21">
        <f>IF(K29="",0,'Données à saisir'!R24)</f>
        <v>0</v>
      </c>
      <c r="Y29" s="21">
        <f>IF(L29="",0,'Données à saisir'!T24)</f>
        <v>0</v>
      </c>
      <c r="Z29" s="21">
        <f>IF(M29="",0,'Données à saisir'!V24)</f>
        <v>0</v>
      </c>
      <c r="AA29" s="21">
        <f>IF(N29="",0,'Données à saisir'!X24)</f>
        <v>0</v>
      </c>
      <c r="AB29" s="21">
        <f>IF(O29="",0,'Données à saisir'!Z24)</f>
        <v>0</v>
      </c>
    </row>
    <row r="30" spans="2:28" x14ac:dyDescent="0.3">
      <c r="B30">
        <f>'Données à saisir'!B25</f>
        <v>0</v>
      </c>
      <c r="C30" t="str">
        <f t="shared" si="2"/>
        <v xml:space="preserve"> </v>
      </c>
      <c r="D30" s="7" t="str">
        <f>IF('Pas effacer'!D65="","",'Pas effacer'!D65)</f>
        <v/>
      </c>
      <c r="E30" s="7" t="str">
        <f>IF('Pas effacer'!E65="","",'Pas effacer'!E65)</f>
        <v/>
      </c>
      <c r="F30" s="7" t="str">
        <f>IF('Pas effacer'!F65="","",'Pas effacer'!F65)</f>
        <v/>
      </c>
      <c r="G30" s="7" t="str">
        <f>IF('Pas effacer'!G65="","",'Pas effacer'!G65)</f>
        <v/>
      </c>
      <c r="H30" s="7" t="str">
        <f>IF('Pas effacer'!H65="","",'Pas effacer'!H65)</f>
        <v/>
      </c>
      <c r="I30" s="7" t="str">
        <f>IF('Pas effacer'!I65="","",'Pas effacer'!I65)</f>
        <v/>
      </c>
      <c r="J30" s="7" t="str">
        <f>IF('Pas effacer'!J65="","",'Pas effacer'!J65)</f>
        <v/>
      </c>
      <c r="K30" s="7" t="str">
        <f>IF('Pas effacer'!K65="","",'Pas effacer'!K65)</f>
        <v/>
      </c>
      <c r="L30" s="7" t="str">
        <f>IF('Pas effacer'!L65="","",'Pas effacer'!L65)</f>
        <v/>
      </c>
      <c r="M30" s="7" t="str">
        <f>IF('Pas effacer'!M65="","",'Pas effacer'!M65)</f>
        <v/>
      </c>
      <c r="N30" s="7" t="str">
        <f>IF('Pas effacer'!N65="","",'Pas effacer'!N65)</f>
        <v/>
      </c>
      <c r="O30" s="7" t="str">
        <f>IF('Pas effacer'!O65="","",'Pas effacer'!O65)</f>
        <v/>
      </c>
      <c r="P30" s="9">
        <f t="shared" si="3"/>
        <v>12</v>
      </c>
      <c r="Q30" s="21">
        <f>IF(D30="",0,'Données à saisir'!D25)</f>
        <v>0</v>
      </c>
      <c r="R30" s="21">
        <f>IF(E30="",0,'Données à saisir'!F25)</f>
        <v>0</v>
      </c>
      <c r="S30" s="21">
        <f>IF(F30="",0,'Données à saisir'!H25)</f>
        <v>0</v>
      </c>
      <c r="T30" s="21">
        <f>IF(G30="",0,'Données à saisir'!J25)</f>
        <v>0</v>
      </c>
      <c r="U30" s="21">
        <f>IF(H30="",0,'Données à saisir'!L25)</f>
        <v>0</v>
      </c>
      <c r="V30" s="21">
        <f>IF(I30="",0,'Données à saisir'!N25)</f>
        <v>0</v>
      </c>
      <c r="W30" s="21">
        <f>IF(J30="",0,'Données à saisir'!P25)</f>
        <v>0</v>
      </c>
      <c r="X30" s="21">
        <f>IF(K30="",0,'Données à saisir'!R25)</f>
        <v>0</v>
      </c>
      <c r="Y30" s="21">
        <f>IF(L30="",0,'Données à saisir'!T25)</f>
        <v>0</v>
      </c>
      <c r="Z30" s="21">
        <f>IF(M30="",0,'Données à saisir'!V25)</f>
        <v>0</v>
      </c>
      <c r="AA30" s="21">
        <f>IF(N30="",0,'Données à saisir'!X25)</f>
        <v>0</v>
      </c>
      <c r="AB30" s="21">
        <f>IF(O30="",0,'Données à saisir'!Z25)</f>
        <v>0</v>
      </c>
    </row>
    <row r="31" spans="2:28" x14ac:dyDescent="0.3">
      <c r="B31">
        <f>'Données à saisir'!B26</f>
        <v>0</v>
      </c>
      <c r="C31" t="str">
        <f t="shared" si="2"/>
        <v xml:space="preserve"> </v>
      </c>
      <c r="D31" s="7" t="str">
        <f>IF('Pas effacer'!D66="","",'Pas effacer'!D66)</f>
        <v/>
      </c>
      <c r="E31" s="7" t="str">
        <f>IF('Pas effacer'!E66="","",'Pas effacer'!E66)</f>
        <v/>
      </c>
      <c r="F31" s="7" t="str">
        <f>IF('Pas effacer'!F66="","",'Pas effacer'!F66)</f>
        <v/>
      </c>
      <c r="G31" s="7" t="str">
        <f>IF('Pas effacer'!G66="","",'Pas effacer'!G66)</f>
        <v/>
      </c>
      <c r="H31" s="7" t="str">
        <f>IF('Pas effacer'!H66="","",'Pas effacer'!H66)</f>
        <v/>
      </c>
      <c r="I31" s="7" t="str">
        <f>IF('Pas effacer'!I66="","",'Pas effacer'!I66)</f>
        <v/>
      </c>
      <c r="J31" s="7" t="str">
        <f>IF('Pas effacer'!J66="","",'Pas effacer'!J66)</f>
        <v/>
      </c>
      <c r="K31" s="7" t="str">
        <f>IF('Pas effacer'!K66="","",'Pas effacer'!K66)</f>
        <v/>
      </c>
      <c r="L31" s="7" t="str">
        <f>IF('Pas effacer'!L66="","",'Pas effacer'!L66)</f>
        <v/>
      </c>
      <c r="M31" s="7" t="str">
        <f>IF('Pas effacer'!M66="","",'Pas effacer'!M66)</f>
        <v/>
      </c>
      <c r="N31" s="7" t="str">
        <f>IF('Pas effacer'!N66="","",'Pas effacer'!N66)</f>
        <v/>
      </c>
      <c r="O31" s="7" t="str">
        <f>IF('Pas effacer'!O66="","",'Pas effacer'!O66)</f>
        <v/>
      </c>
      <c r="P31" s="9">
        <f t="shared" si="3"/>
        <v>12</v>
      </c>
      <c r="Q31" s="21">
        <f>IF(D31="",0,'Données à saisir'!D26)</f>
        <v>0</v>
      </c>
      <c r="R31" s="21">
        <f>IF(E31="",0,'Données à saisir'!F26)</f>
        <v>0</v>
      </c>
      <c r="S31" s="21">
        <f>IF(F31="",0,'Données à saisir'!H26)</f>
        <v>0</v>
      </c>
      <c r="T31" s="21">
        <f>IF(G31="",0,'Données à saisir'!J26)</f>
        <v>0</v>
      </c>
      <c r="U31" s="21">
        <f>IF(H31="",0,'Données à saisir'!L26)</f>
        <v>0</v>
      </c>
      <c r="V31" s="21">
        <f>IF(I31="",0,'Données à saisir'!N26)</f>
        <v>0</v>
      </c>
      <c r="W31" s="21">
        <f>IF(J31="",0,'Données à saisir'!P26)</f>
        <v>0</v>
      </c>
      <c r="X31" s="21">
        <f>IF(K31="",0,'Données à saisir'!R26)</f>
        <v>0</v>
      </c>
      <c r="Y31" s="21">
        <f>IF(L31="",0,'Données à saisir'!T26)</f>
        <v>0</v>
      </c>
      <c r="Z31" s="21">
        <f>IF(M31="",0,'Données à saisir'!V26)</f>
        <v>0</v>
      </c>
      <c r="AA31" s="21">
        <f>IF(N31="",0,'Données à saisir'!X26)</f>
        <v>0</v>
      </c>
      <c r="AB31" s="21">
        <f>IF(O31="",0,'Données à saisir'!Z26)</f>
        <v>0</v>
      </c>
    </row>
    <row r="32" spans="2:28" x14ac:dyDescent="0.3">
      <c r="B32">
        <f>'Données à saisir'!B27</f>
        <v>0</v>
      </c>
      <c r="C32" t="str">
        <f t="shared" si="2"/>
        <v xml:space="preserve"> </v>
      </c>
      <c r="D32" s="7" t="str">
        <f>IF('Pas effacer'!D67="","",'Pas effacer'!D67)</f>
        <v/>
      </c>
      <c r="E32" s="7" t="str">
        <f>IF('Pas effacer'!E67="","",'Pas effacer'!E67)</f>
        <v/>
      </c>
      <c r="F32" s="7" t="str">
        <f>IF('Pas effacer'!F67="","",'Pas effacer'!F67)</f>
        <v/>
      </c>
      <c r="G32" s="7" t="str">
        <f>IF('Pas effacer'!G67="","",'Pas effacer'!G67)</f>
        <v/>
      </c>
      <c r="H32" s="7" t="str">
        <f>IF('Pas effacer'!H67="","",'Pas effacer'!H67)</f>
        <v/>
      </c>
      <c r="I32" s="7" t="str">
        <f>IF('Pas effacer'!I67="","",'Pas effacer'!I67)</f>
        <v/>
      </c>
      <c r="J32" s="7" t="str">
        <f>IF('Pas effacer'!J67="","",'Pas effacer'!J67)</f>
        <v/>
      </c>
      <c r="K32" s="7" t="str">
        <f>IF('Pas effacer'!K67="","",'Pas effacer'!K67)</f>
        <v/>
      </c>
      <c r="L32" s="7" t="str">
        <f>IF('Pas effacer'!L67="","",'Pas effacer'!L67)</f>
        <v/>
      </c>
      <c r="M32" s="7" t="str">
        <f>IF('Pas effacer'!M67="","",'Pas effacer'!M67)</f>
        <v/>
      </c>
      <c r="N32" s="7" t="str">
        <f>IF('Pas effacer'!N67="","",'Pas effacer'!N67)</f>
        <v/>
      </c>
      <c r="O32" s="7" t="str">
        <f>IF('Pas effacer'!O67="","",'Pas effacer'!O67)</f>
        <v/>
      </c>
      <c r="P32" s="9">
        <f t="shared" si="3"/>
        <v>12</v>
      </c>
      <c r="Q32" s="21">
        <f>IF(D32="",0,'Données à saisir'!D27)</f>
        <v>0</v>
      </c>
      <c r="R32" s="21">
        <f>IF(E32="",0,'Données à saisir'!F27)</f>
        <v>0</v>
      </c>
      <c r="S32" s="21">
        <f>IF(F32="",0,'Données à saisir'!H27)</f>
        <v>0</v>
      </c>
      <c r="T32" s="21">
        <f>IF(G32="",0,'Données à saisir'!J27)</f>
        <v>0</v>
      </c>
      <c r="U32" s="21">
        <f>IF(H32="",0,'Données à saisir'!L27)</f>
        <v>0</v>
      </c>
      <c r="V32" s="21">
        <f>IF(I32="",0,'Données à saisir'!N27)</f>
        <v>0</v>
      </c>
      <c r="W32" s="21">
        <f>IF(J32="",0,'Données à saisir'!P27)</f>
        <v>0</v>
      </c>
      <c r="X32" s="21">
        <f>IF(K32="",0,'Données à saisir'!R27)</f>
        <v>0</v>
      </c>
      <c r="Y32" s="21">
        <f>IF(L32="",0,'Données à saisir'!T27)</f>
        <v>0</v>
      </c>
      <c r="Z32" s="21">
        <f>IF(M32="",0,'Données à saisir'!V27)</f>
        <v>0</v>
      </c>
      <c r="AA32" s="21">
        <f>IF(N32="",0,'Données à saisir'!X27)</f>
        <v>0</v>
      </c>
      <c r="AB32" s="21">
        <f>IF(O32="",0,'Données à saisir'!Z27)</f>
        <v>0</v>
      </c>
    </row>
    <row r="33" spans="1:28" x14ac:dyDescent="0.3">
      <c r="B33">
        <f>'Données à saisir'!B28</f>
        <v>0</v>
      </c>
      <c r="C33" t="str">
        <f t="shared" si="2"/>
        <v xml:space="preserve"> </v>
      </c>
      <c r="D33" s="7" t="str">
        <f>IF('Pas effacer'!D68="","",'Pas effacer'!D68)</f>
        <v/>
      </c>
      <c r="E33" s="7" t="str">
        <f>IF('Pas effacer'!E68="","",'Pas effacer'!E68)</f>
        <v/>
      </c>
      <c r="F33" s="7" t="str">
        <f>IF('Pas effacer'!F68="","",'Pas effacer'!F68)</f>
        <v/>
      </c>
      <c r="G33" s="7" t="str">
        <f>IF('Pas effacer'!G68="","",'Pas effacer'!G68)</f>
        <v/>
      </c>
      <c r="H33" s="7" t="str">
        <f>IF('Pas effacer'!H68="","",'Pas effacer'!H68)</f>
        <v/>
      </c>
      <c r="I33" s="7" t="str">
        <f>IF('Pas effacer'!I68="","",'Pas effacer'!I68)</f>
        <v/>
      </c>
      <c r="J33" s="7" t="str">
        <f>IF('Pas effacer'!J68="","",'Pas effacer'!J68)</f>
        <v/>
      </c>
      <c r="K33" s="7" t="str">
        <f>IF('Pas effacer'!K68="","",'Pas effacer'!K68)</f>
        <v/>
      </c>
      <c r="L33" s="7" t="str">
        <f>IF('Pas effacer'!L68="","",'Pas effacer'!L68)</f>
        <v/>
      </c>
      <c r="M33" s="7" t="str">
        <f>IF('Pas effacer'!M68="","",'Pas effacer'!M68)</f>
        <v/>
      </c>
      <c r="N33" s="7" t="str">
        <f>IF('Pas effacer'!N68="","",'Pas effacer'!N68)</f>
        <v/>
      </c>
      <c r="O33" s="7" t="str">
        <f>IF('Pas effacer'!O68="","",'Pas effacer'!O68)</f>
        <v/>
      </c>
      <c r="P33" s="9">
        <f t="shared" si="3"/>
        <v>12</v>
      </c>
      <c r="Q33" s="21">
        <f>IF(D33="",0,'Données à saisir'!D28)</f>
        <v>0</v>
      </c>
      <c r="R33" s="21">
        <f>IF(E33="",0,'Données à saisir'!F28)</f>
        <v>0</v>
      </c>
      <c r="S33" s="21">
        <f>IF(F33="",0,'Données à saisir'!H28)</f>
        <v>0</v>
      </c>
      <c r="T33" s="21">
        <f>IF(G33="",0,'Données à saisir'!J28)</f>
        <v>0</v>
      </c>
      <c r="U33" s="21">
        <f>IF(H33="",0,'Données à saisir'!L28)</f>
        <v>0</v>
      </c>
      <c r="V33" s="21">
        <f>IF(I33="",0,'Données à saisir'!N28)</f>
        <v>0</v>
      </c>
      <c r="W33" s="21">
        <f>IF(J33="",0,'Données à saisir'!P28)</f>
        <v>0</v>
      </c>
      <c r="X33" s="21">
        <f>IF(K33="",0,'Données à saisir'!R28)</f>
        <v>0</v>
      </c>
      <c r="Y33" s="21">
        <f>IF(L33="",0,'Données à saisir'!T28)</f>
        <v>0</v>
      </c>
      <c r="Z33" s="21">
        <f>IF(M33="",0,'Données à saisir'!V28)</f>
        <v>0</v>
      </c>
      <c r="AA33" s="21">
        <f>IF(N33="",0,'Données à saisir'!X28)</f>
        <v>0</v>
      </c>
      <c r="AB33" s="21">
        <f>IF(O33="",0,'Données à saisir'!Z28)</f>
        <v>0</v>
      </c>
    </row>
    <row r="34" spans="1:28" x14ac:dyDescent="0.3">
      <c r="B34">
        <f>'Données à saisir'!B29</f>
        <v>0</v>
      </c>
      <c r="C34" t="str">
        <f t="shared" si="2"/>
        <v xml:space="preserve"> </v>
      </c>
      <c r="D34" s="7" t="str">
        <f>IF('Pas effacer'!D69="","",'Pas effacer'!D69)</f>
        <v/>
      </c>
      <c r="E34" s="7" t="str">
        <f>IF('Pas effacer'!E69="","",'Pas effacer'!E69)</f>
        <v/>
      </c>
      <c r="F34" s="7" t="str">
        <f>IF('Pas effacer'!F69="","",'Pas effacer'!F69)</f>
        <v/>
      </c>
      <c r="G34" s="7" t="str">
        <f>IF('Pas effacer'!G69="","",'Pas effacer'!G69)</f>
        <v/>
      </c>
      <c r="H34" s="7" t="str">
        <f>IF('Pas effacer'!H69="","",'Pas effacer'!H69)</f>
        <v/>
      </c>
      <c r="I34" s="7" t="str">
        <f>IF('Pas effacer'!I69="","",'Pas effacer'!I69)</f>
        <v/>
      </c>
      <c r="J34" s="7" t="str">
        <f>IF('Pas effacer'!J69="","",'Pas effacer'!J69)</f>
        <v/>
      </c>
      <c r="K34" s="7" t="str">
        <f>IF('Pas effacer'!K69="","",'Pas effacer'!K69)</f>
        <v/>
      </c>
      <c r="L34" s="7" t="str">
        <f>IF('Pas effacer'!L69="","",'Pas effacer'!L69)</f>
        <v/>
      </c>
      <c r="M34" s="7" t="str">
        <f>IF('Pas effacer'!M69="","",'Pas effacer'!M69)</f>
        <v/>
      </c>
      <c r="N34" s="7" t="str">
        <f>IF('Pas effacer'!N69="","",'Pas effacer'!N69)</f>
        <v/>
      </c>
      <c r="O34" s="7" t="str">
        <f>IF('Pas effacer'!O69="","",'Pas effacer'!O69)</f>
        <v/>
      </c>
      <c r="P34" s="9">
        <f t="shared" si="3"/>
        <v>12</v>
      </c>
      <c r="Q34" s="21">
        <f>IF(D34="",0,'Données à saisir'!D29)</f>
        <v>0</v>
      </c>
      <c r="R34" s="21">
        <f>IF(E34="",0,'Données à saisir'!F29)</f>
        <v>0</v>
      </c>
      <c r="S34" s="21">
        <f>IF(F34="",0,'Données à saisir'!H29)</f>
        <v>0</v>
      </c>
      <c r="T34" s="21">
        <f>IF(G34="",0,'Données à saisir'!J29)</f>
        <v>0</v>
      </c>
      <c r="U34" s="21">
        <f>IF(H34="",0,'Données à saisir'!L29)</f>
        <v>0</v>
      </c>
      <c r="V34" s="21">
        <f>IF(I34="",0,'Données à saisir'!N29)</f>
        <v>0</v>
      </c>
      <c r="W34" s="21">
        <f>IF(J34="",0,'Données à saisir'!P29)</f>
        <v>0</v>
      </c>
      <c r="X34" s="21">
        <f>IF(K34="",0,'Données à saisir'!R29)</f>
        <v>0</v>
      </c>
      <c r="Y34" s="21">
        <f>IF(L34="",0,'Données à saisir'!T29)</f>
        <v>0</v>
      </c>
      <c r="Z34" s="21">
        <f>IF(M34="",0,'Données à saisir'!V29)</f>
        <v>0</v>
      </c>
      <c r="AA34" s="21">
        <f>IF(N34="",0,'Données à saisir'!X29)</f>
        <v>0</v>
      </c>
      <c r="AB34" s="21">
        <f>IF(O34="",0,'Données à saisir'!Z29)</f>
        <v>0</v>
      </c>
    </row>
    <row r="35" spans="1:28" x14ac:dyDescent="0.3">
      <c r="B35">
        <f>'Données à saisir'!B30</f>
        <v>0</v>
      </c>
      <c r="C35" t="str">
        <f t="shared" si="2"/>
        <v xml:space="preserve"> </v>
      </c>
      <c r="D35" s="7" t="str">
        <f>IF('Pas effacer'!D70="","",'Pas effacer'!D70)</f>
        <v/>
      </c>
      <c r="E35" s="7" t="str">
        <f>IF('Pas effacer'!E70="","",'Pas effacer'!E70)</f>
        <v/>
      </c>
      <c r="F35" s="7" t="str">
        <f>IF('Pas effacer'!F70="","",'Pas effacer'!F70)</f>
        <v/>
      </c>
      <c r="G35" s="7" t="str">
        <f>IF('Pas effacer'!G70="","",'Pas effacer'!G70)</f>
        <v/>
      </c>
      <c r="H35" s="7" t="str">
        <f>IF('Pas effacer'!H70="","",'Pas effacer'!H70)</f>
        <v/>
      </c>
      <c r="I35" s="7" t="str">
        <f>IF('Pas effacer'!I70="","",'Pas effacer'!I70)</f>
        <v/>
      </c>
      <c r="J35" s="7" t="str">
        <f>IF('Pas effacer'!J70="","",'Pas effacer'!J70)</f>
        <v/>
      </c>
      <c r="K35" s="7" t="str">
        <f>IF('Pas effacer'!K70="","",'Pas effacer'!K70)</f>
        <v/>
      </c>
      <c r="L35" s="7" t="str">
        <f>IF('Pas effacer'!L70="","",'Pas effacer'!L70)</f>
        <v/>
      </c>
      <c r="M35" s="7" t="str">
        <f>IF('Pas effacer'!M70="","",'Pas effacer'!M70)</f>
        <v/>
      </c>
      <c r="N35" s="7" t="str">
        <f>IF('Pas effacer'!N70="","",'Pas effacer'!N70)</f>
        <v/>
      </c>
      <c r="O35" s="7" t="str">
        <f>IF('Pas effacer'!O70="","",'Pas effacer'!O70)</f>
        <v/>
      </c>
      <c r="P35" s="9">
        <f t="shared" si="3"/>
        <v>12</v>
      </c>
      <c r="Q35" s="21">
        <f>IF(D35="",0,'Données à saisir'!D30)</f>
        <v>0</v>
      </c>
      <c r="R35" s="21">
        <f>IF(E35="",0,'Données à saisir'!F30)</f>
        <v>0</v>
      </c>
      <c r="S35" s="21">
        <f>IF(F35="",0,'Données à saisir'!H30)</f>
        <v>0</v>
      </c>
      <c r="T35" s="21">
        <f>IF(G35="",0,'Données à saisir'!J30)</f>
        <v>0</v>
      </c>
      <c r="U35" s="21">
        <f>IF(H35="",0,'Données à saisir'!L30)</f>
        <v>0</v>
      </c>
      <c r="V35" s="21">
        <f>IF(I35="",0,'Données à saisir'!N30)</f>
        <v>0</v>
      </c>
      <c r="W35" s="21">
        <f>IF(J35="",0,'Données à saisir'!P30)</f>
        <v>0</v>
      </c>
      <c r="X35" s="21">
        <f>IF(K35="",0,'Données à saisir'!R30)</f>
        <v>0</v>
      </c>
      <c r="Y35" s="21">
        <f>IF(L35="",0,'Données à saisir'!T30)</f>
        <v>0</v>
      </c>
      <c r="Z35" s="21">
        <f>IF(M35="",0,'Données à saisir'!V30)</f>
        <v>0</v>
      </c>
      <c r="AA35" s="21">
        <f>IF(N35="",0,'Données à saisir'!X30)</f>
        <v>0</v>
      </c>
      <c r="AB35" s="21">
        <f>IF(O35="",0,'Données à saisir'!Z30)</f>
        <v>0</v>
      </c>
    </row>
    <row r="36" spans="1:28" x14ac:dyDescent="0.3">
      <c r="B36">
        <f>'Données à saisir'!B31</f>
        <v>0</v>
      </c>
      <c r="C36" t="str">
        <f t="shared" si="2"/>
        <v xml:space="preserve"> </v>
      </c>
      <c r="D36" s="7" t="str">
        <f>IF('Pas effacer'!D71="","",'Pas effacer'!D71)</f>
        <v/>
      </c>
      <c r="E36" s="7" t="str">
        <f>IF('Pas effacer'!E71="","",'Pas effacer'!E71)</f>
        <v/>
      </c>
      <c r="F36" s="7" t="str">
        <f>IF('Pas effacer'!F71="","",'Pas effacer'!F71)</f>
        <v/>
      </c>
      <c r="G36" s="7" t="str">
        <f>IF('Pas effacer'!G71="","",'Pas effacer'!G71)</f>
        <v/>
      </c>
      <c r="H36" s="7" t="str">
        <f>IF('Pas effacer'!H71="","",'Pas effacer'!H71)</f>
        <v/>
      </c>
      <c r="I36" s="7" t="str">
        <f>IF('Pas effacer'!I71="","",'Pas effacer'!I71)</f>
        <v/>
      </c>
      <c r="J36" s="7" t="str">
        <f>IF('Pas effacer'!J71="","",'Pas effacer'!J71)</f>
        <v/>
      </c>
      <c r="K36" s="7" t="str">
        <f>IF('Pas effacer'!K71="","",'Pas effacer'!K71)</f>
        <v/>
      </c>
      <c r="L36" s="7" t="str">
        <f>IF('Pas effacer'!L71="","",'Pas effacer'!L71)</f>
        <v/>
      </c>
      <c r="M36" s="7" t="str">
        <f>IF('Pas effacer'!M71="","",'Pas effacer'!M71)</f>
        <v/>
      </c>
      <c r="N36" s="7" t="str">
        <f>IF('Pas effacer'!N71="","",'Pas effacer'!N71)</f>
        <v/>
      </c>
      <c r="O36" s="7" t="str">
        <f>IF('Pas effacer'!O71="","",'Pas effacer'!O71)</f>
        <v/>
      </c>
      <c r="P36" s="9">
        <f t="shared" si="3"/>
        <v>12</v>
      </c>
      <c r="Q36" s="21">
        <f>IF(D36="",0,'Données à saisir'!D31)</f>
        <v>0</v>
      </c>
      <c r="R36" s="21">
        <f>IF(E36="",0,'Données à saisir'!F31)</f>
        <v>0</v>
      </c>
      <c r="S36" s="21">
        <f>IF(F36="",0,'Données à saisir'!H31)</f>
        <v>0</v>
      </c>
      <c r="T36" s="21">
        <f>IF(G36="",0,'Données à saisir'!J31)</f>
        <v>0</v>
      </c>
      <c r="U36" s="21">
        <f>IF(H36="",0,'Données à saisir'!L31)</f>
        <v>0</v>
      </c>
      <c r="V36" s="21">
        <f>IF(I36="",0,'Données à saisir'!N31)</f>
        <v>0</v>
      </c>
      <c r="W36" s="21">
        <f>IF(J36="",0,'Données à saisir'!P31)</f>
        <v>0</v>
      </c>
      <c r="X36" s="21">
        <f>IF(K36="",0,'Données à saisir'!R31)</f>
        <v>0</v>
      </c>
      <c r="Y36" s="21">
        <f>IF(L36="",0,'Données à saisir'!T31)</f>
        <v>0</v>
      </c>
      <c r="Z36" s="21">
        <f>IF(M36="",0,'Données à saisir'!V31)</f>
        <v>0</v>
      </c>
      <c r="AA36" s="21">
        <f>IF(N36="",0,'Données à saisir'!X31)</f>
        <v>0</v>
      </c>
      <c r="AB36" s="21">
        <f>IF(O36="",0,'Données à saisir'!Z31)</f>
        <v>0</v>
      </c>
    </row>
    <row r="37" spans="1:28" x14ac:dyDescent="0.3">
      <c r="B37">
        <f>'Données à saisir'!B32</f>
        <v>0</v>
      </c>
      <c r="C37" t="str">
        <f t="shared" si="2"/>
        <v xml:space="preserve"> </v>
      </c>
      <c r="D37" s="7" t="str">
        <f>IF('Pas effacer'!D72="","",'Pas effacer'!D72)</f>
        <v/>
      </c>
      <c r="E37" s="7" t="str">
        <f>IF('Pas effacer'!E72="","",'Pas effacer'!E72)</f>
        <v/>
      </c>
      <c r="F37" s="7" t="str">
        <f>IF('Pas effacer'!F72="","",'Pas effacer'!F72)</f>
        <v/>
      </c>
      <c r="G37" s="7" t="str">
        <f>IF('Pas effacer'!G72="","",'Pas effacer'!G72)</f>
        <v/>
      </c>
      <c r="H37" s="7" t="str">
        <f>IF('Pas effacer'!H72="","",'Pas effacer'!H72)</f>
        <v/>
      </c>
      <c r="I37" s="7" t="str">
        <f>IF('Pas effacer'!I72="","",'Pas effacer'!I72)</f>
        <v/>
      </c>
      <c r="J37" s="7" t="str">
        <f>IF('Pas effacer'!J72="","",'Pas effacer'!J72)</f>
        <v/>
      </c>
      <c r="K37" s="7" t="str">
        <f>IF('Pas effacer'!K72="","",'Pas effacer'!K72)</f>
        <v/>
      </c>
      <c r="L37" s="7" t="str">
        <f>IF('Pas effacer'!L72="","",'Pas effacer'!L72)</f>
        <v/>
      </c>
      <c r="M37" s="7" t="str">
        <f>IF('Pas effacer'!M72="","",'Pas effacer'!M72)</f>
        <v/>
      </c>
      <c r="N37" s="7" t="str">
        <f>IF('Pas effacer'!N72="","",'Pas effacer'!N72)</f>
        <v/>
      </c>
      <c r="O37" s="7" t="str">
        <f>IF('Pas effacer'!O72="","",'Pas effacer'!O72)</f>
        <v/>
      </c>
      <c r="P37" s="9">
        <f t="shared" si="3"/>
        <v>12</v>
      </c>
      <c r="Q37" s="21">
        <f>IF(D37="",0,'Données à saisir'!D32)</f>
        <v>0</v>
      </c>
      <c r="R37" s="21">
        <f>IF(E37="",0,'Données à saisir'!F32)</f>
        <v>0</v>
      </c>
      <c r="S37" s="21">
        <f>IF(F37="",0,'Données à saisir'!H32)</f>
        <v>0</v>
      </c>
      <c r="T37" s="21">
        <f>IF(G37="",0,'Données à saisir'!J32)</f>
        <v>0</v>
      </c>
      <c r="U37" s="21">
        <f>IF(H37="",0,'Données à saisir'!L32)</f>
        <v>0</v>
      </c>
      <c r="V37" s="21">
        <f>IF(I37="",0,'Données à saisir'!N32)</f>
        <v>0</v>
      </c>
      <c r="W37" s="21">
        <f>IF(J37="",0,'Données à saisir'!P32)</f>
        <v>0</v>
      </c>
      <c r="X37" s="21">
        <f>IF(K37="",0,'Données à saisir'!R32)</f>
        <v>0</v>
      </c>
      <c r="Y37" s="21">
        <f>IF(L37="",0,'Données à saisir'!T32)</f>
        <v>0</v>
      </c>
      <c r="Z37" s="21">
        <f>IF(M37="",0,'Données à saisir'!V32)</f>
        <v>0</v>
      </c>
      <c r="AA37" s="21">
        <f>IF(N37="",0,'Données à saisir'!X32)</f>
        <v>0</v>
      </c>
      <c r="AB37" s="21">
        <f>IF(O37="",0,'Données à saisir'!Z32)</f>
        <v>0</v>
      </c>
    </row>
    <row r="38" spans="1:28" x14ac:dyDescent="0.3">
      <c r="B38">
        <f>'Données à saisir'!B33</f>
        <v>0</v>
      </c>
      <c r="C38" t="str">
        <f t="shared" si="2"/>
        <v xml:space="preserve"> </v>
      </c>
      <c r="D38" s="7" t="str">
        <f>IF('Pas effacer'!D73="","",'Pas effacer'!D73)</f>
        <v/>
      </c>
      <c r="E38" s="7" t="str">
        <f>IF('Pas effacer'!E73="","",'Pas effacer'!E73)</f>
        <v/>
      </c>
      <c r="F38" s="7" t="str">
        <f>IF('Pas effacer'!F73="","",'Pas effacer'!F73)</f>
        <v/>
      </c>
      <c r="G38" s="7" t="str">
        <f>IF('Pas effacer'!G73="","",'Pas effacer'!G73)</f>
        <v/>
      </c>
      <c r="H38" s="7" t="str">
        <f>IF('Pas effacer'!H73="","",'Pas effacer'!H73)</f>
        <v/>
      </c>
      <c r="I38" s="7" t="str">
        <f>IF('Pas effacer'!I73="","",'Pas effacer'!I73)</f>
        <v/>
      </c>
      <c r="J38" s="7" t="str">
        <f>IF('Pas effacer'!J73="","",'Pas effacer'!J73)</f>
        <v/>
      </c>
      <c r="K38" s="7" t="str">
        <f>IF('Pas effacer'!K73="","",'Pas effacer'!K73)</f>
        <v/>
      </c>
      <c r="L38" s="7" t="str">
        <f>IF('Pas effacer'!L73="","",'Pas effacer'!L73)</f>
        <v/>
      </c>
      <c r="M38" s="7" t="str">
        <f>IF('Pas effacer'!M73="","",'Pas effacer'!M73)</f>
        <v/>
      </c>
      <c r="N38" s="7" t="str">
        <f>IF('Pas effacer'!N73="","",'Pas effacer'!N73)</f>
        <v/>
      </c>
      <c r="O38" s="7" t="str">
        <f>IF('Pas effacer'!O73="","",'Pas effacer'!O73)</f>
        <v/>
      </c>
      <c r="P38" s="9">
        <f t="shared" si="3"/>
        <v>12</v>
      </c>
      <c r="Q38" s="21">
        <f>IF(D38="",0,'Données à saisir'!D33)</f>
        <v>0</v>
      </c>
      <c r="R38" s="21">
        <f>IF(E38="",0,'Données à saisir'!F33)</f>
        <v>0</v>
      </c>
      <c r="S38" s="21">
        <f>IF(F38="",0,'Données à saisir'!H33)</f>
        <v>0</v>
      </c>
      <c r="T38" s="21">
        <f>IF(G38="",0,'Données à saisir'!J33)</f>
        <v>0</v>
      </c>
      <c r="U38" s="21">
        <f>IF(H38="",0,'Données à saisir'!L33)</f>
        <v>0</v>
      </c>
      <c r="V38" s="21">
        <f>IF(I38="",0,'Données à saisir'!N33)</f>
        <v>0</v>
      </c>
      <c r="W38" s="21">
        <f>IF(J38="",0,'Données à saisir'!P33)</f>
        <v>0</v>
      </c>
      <c r="X38" s="21">
        <f>IF(K38="",0,'Données à saisir'!R33)</f>
        <v>0</v>
      </c>
      <c r="Y38" s="21">
        <f>IF(L38="",0,'Données à saisir'!T33)</f>
        <v>0</v>
      </c>
      <c r="Z38" s="21">
        <f>IF(M38="",0,'Données à saisir'!V33)</f>
        <v>0</v>
      </c>
      <c r="AA38" s="21">
        <f>IF(N38="",0,'Données à saisir'!X33)</f>
        <v>0</v>
      </c>
      <c r="AB38" s="21">
        <f>IF(O38="",0,'Données à saisir'!Z33)</f>
        <v>0</v>
      </c>
    </row>
    <row r="39" spans="1:28" x14ac:dyDescent="0.3">
      <c r="B39">
        <f>'Données à saisir'!B34</f>
        <v>0</v>
      </c>
      <c r="C39" t="str">
        <f t="shared" si="2"/>
        <v xml:space="preserve"> </v>
      </c>
      <c r="D39" s="7" t="str">
        <f>IF('Pas effacer'!D74="","",'Pas effacer'!D74)</f>
        <v/>
      </c>
      <c r="E39" s="7" t="str">
        <f>IF('Pas effacer'!E74="","",'Pas effacer'!E74)</f>
        <v/>
      </c>
      <c r="F39" s="7" t="str">
        <f>IF('Pas effacer'!F74="","",'Pas effacer'!F74)</f>
        <v/>
      </c>
      <c r="G39" s="7" t="str">
        <f>IF('Pas effacer'!G74="","",'Pas effacer'!G74)</f>
        <v/>
      </c>
      <c r="H39" s="7" t="str">
        <f>IF('Pas effacer'!H74="","",'Pas effacer'!H74)</f>
        <v/>
      </c>
      <c r="I39" s="7" t="str">
        <f>IF('Pas effacer'!I74="","",'Pas effacer'!I74)</f>
        <v/>
      </c>
      <c r="J39" s="7" t="str">
        <f>IF('Pas effacer'!J74="","",'Pas effacer'!J74)</f>
        <v/>
      </c>
      <c r="K39" s="7" t="str">
        <f>IF('Pas effacer'!K74="","",'Pas effacer'!K74)</f>
        <v/>
      </c>
      <c r="L39" s="7" t="str">
        <f>IF('Pas effacer'!L74="","",'Pas effacer'!L74)</f>
        <v/>
      </c>
      <c r="M39" s="7" t="str">
        <f>IF('Pas effacer'!M74="","",'Pas effacer'!M74)</f>
        <v/>
      </c>
      <c r="N39" s="7" t="str">
        <f>IF('Pas effacer'!N74="","",'Pas effacer'!N74)</f>
        <v/>
      </c>
      <c r="O39" s="7" t="str">
        <f>IF('Pas effacer'!O74="","",'Pas effacer'!O74)</f>
        <v/>
      </c>
      <c r="P39" s="9">
        <f t="shared" si="3"/>
        <v>12</v>
      </c>
      <c r="Q39" s="21">
        <f>IF(D39="",0,'Données à saisir'!D34)</f>
        <v>0</v>
      </c>
      <c r="R39" s="21">
        <f>IF(E39="",0,'Données à saisir'!F34)</f>
        <v>0</v>
      </c>
      <c r="S39" s="21">
        <f>IF(F39="",0,'Données à saisir'!H34)</f>
        <v>0</v>
      </c>
      <c r="T39" s="21">
        <f>IF(G39="",0,'Données à saisir'!J34)</f>
        <v>0</v>
      </c>
      <c r="U39" s="21">
        <f>IF(H39="",0,'Données à saisir'!L34)</f>
        <v>0</v>
      </c>
      <c r="V39" s="21">
        <f>IF(I39="",0,'Données à saisir'!N34)</f>
        <v>0</v>
      </c>
      <c r="W39" s="21">
        <f>IF(J39="",0,'Données à saisir'!P34)</f>
        <v>0</v>
      </c>
      <c r="X39" s="21">
        <f>IF(K39="",0,'Données à saisir'!R34)</f>
        <v>0</v>
      </c>
      <c r="Y39" s="21">
        <f>IF(L39="",0,'Données à saisir'!T34)</f>
        <v>0</v>
      </c>
      <c r="Z39" s="21">
        <f>IF(M39="",0,'Données à saisir'!V34)</f>
        <v>0</v>
      </c>
      <c r="AA39" s="21">
        <f>IF(N39="",0,'Données à saisir'!X34)</f>
        <v>0</v>
      </c>
      <c r="AB39" s="21">
        <f>IF(O39="",0,'Données à saisir'!Z34)</f>
        <v>0</v>
      </c>
    </row>
    <row r="42" spans="1:28" x14ac:dyDescent="0.3">
      <c r="B42" s="18" t="s">
        <v>32</v>
      </c>
      <c r="C42" s="18"/>
      <c r="D42" s="8">
        <f>IF('Données à saisir'!E3="","Pas de mesure",'Données à saisir'!E3)</f>
        <v>43480</v>
      </c>
      <c r="E42" s="8">
        <f>IF('Données à saisir'!G3="","Pas de mesure",'Données à saisir'!G3)</f>
        <v>43539</v>
      </c>
      <c r="F42" s="8">
        <f>IF('Données à saisir'!I3="","Pas de mesure",'Données à saisir'!I3)</f>
        <v>43631</v>
      </c>
      <c r="G42" s="8">
        <f>IF('Données à saisir'!K3="","Pas de mesure",'Données à saisir'!K3)</f>
        <v>43646</v>
      </c>
      <c r="H42" s="8">
        <f>IF('Données à saisir'!M3="","Pas de mesure",'Données à saisir'!M3)</f>
        <v>43653</v>
      </c>
      <c r="I42" s="8">
        <f>IF('Données à saisir'!O3="","Pas de mesure",'Données à saisir'!O3)</f>
        <v>43656</v>
      </c>
      <c r="J42" s="8" t="str">
        <f>IF('Données à saisir'!Q3="","Pas de mesure",'Données à saisir'!Q3)</f>
        <v>Pas de mesure</v>
      </c>
      <c r="K42" s="8" t="str">
        <f>IF('Données à saisir'!S3="","Pas de mesure",'Données à saisir'!S3)</f>
        <v>Pas de mesure</v>
      </c>
      <c r="L42" s="8" t="str">
        <f>IF('Données à saisir'!U3="","Pas de mesure",'Données à saisir'!U3)</f>
        <v>Pas de mesure</v>
      </c>
      <c r="M42" s="8" t="str">
        <f>IF('Données à saisir'!W3="","Pas de mesure",'Données à saisir'!W3)</f>
        <v>Pas de mesure</v>
      </c>
      <c r="N42" s="8" t="str">
        <f>IF('Données à saisir'!Y3="","Pas de mesure",'Données à saisir'!Y3)</f>
        <v>Pas de mesure</v>
      </c>
      <c r="O42" s="8" t="str">
        <f>IF('Données à saisir'!AA3="","Pas de mesure",'Données à saisir'!AA3)</f>
        <v>Pas de mesure</v>
      </c>
    </row>
    <row r="45" spans="1:28" s="4" customFormat="1" x14ac:dyDescent="0.3">
      <c r="F45" s="4">
        <v>1</v>
      </c>
      <c r="G45" s="4">
        <v>2</v>
      </c>
      <c r="H45" s="4">
        <v>3</v>
      </c>
      <c r="I45" s="4">
        <v>4</v>
      </c>
      <c r="J45" s="4">
        <v>5</v>
      </c>
      <c r="K45" s="4">
        <v>6</v>
      </c>
      <c r="L45" s="4">
        <v>7</v>
      </c>
      <c r="M45" s="4">
        <v>8</v>
      </c>
      <c r="N45" s="4">
        <v>9</v>
      </c>
      <c r="O45" s="4">
        <v>10</v>
      </c>
      <c r="P45" s="4">
        <v>11</v>
      </c>
      <c r="Q45" s="4">
        <v>12</v>
      </c>
    </row>
    <row r="46" spans="1:28" x14ac:dyDescent="0.3">
      <c r="B46" s="4"/>
      <c r="D46" s="4"/>
      <c r="F46" s="83" t="s">
        <v>41</v>
      </c>
      <c r="G46" s="83"/>
      <c r="H46" s="83"/>
      <c r="I46" s="83"/>
      <c r="J46" s="83"/>
      <c r="K46" s="83"/>
      <c r="L46" s="83"/>
      <c r="M46" s="83"/>
      <c r="N46" s="83"/>
      <c r="O46" s="83"/>
      <c r="P46" s="83"/>
      <c r="Q46" s="83"/>
      <c r="T46" t="s">
        <v>40</v>
      </c>
      <c r="V46" t="s">
        <v>42</v>
      </c>
      <c r="Y46" t="s">
        <v>38</v>
      </c>
      <c r="AA46" t="s">
        <v>44</v>
      </c>
    </row>
    <row r="47" spans="1:28" x14ac:dyDescent="0.3">
      <c r="A47">
        <v>1</v>
      </c>
      <c r="B47" s="4"/>
      <c r="D47" s="57"/>
      <c r="F47" s="72">
        <f>IFERROR(VLOOKUP('Données à saisir'!D5,'CM - Poids'!$B$6:$C$160,2),"")</f>
        <v>128.25</v>
      </c>
      <c r="G47" s="72" t="str">
        <f>IFERROR(VLOOKUP('Données à saisir'!F5,'CM - Poids'!$B$6:$C$160,2),"")</f>
        <v/>
      </c>
      <c r="H47" s="72" t="str">
        <f>IFERROR(VLOOKUP('Données à saisir'!H5,'CM - Poids'!$B$6:$C$160,2),"")</f>
        <v/>
      </c>
      <c r="I47" s="72">
        <f>IFERROR(VLOOKUP('Données à saisir'!J5,'CM - Poids'!$B$6:$C$160,2),"")</f>
        <v>258</v>
      </c>
      <c r="J47" s="72" t="str">
        <f>IFERROR(VLOOKUP('Données à saisir'!L5,'CM - Poids'!$B$6:$C$160,2),"")</f>
        <v/>
      </c>
      <c r="K47" s="72">
        <f>IFERROR(VLOOKUP('Données à saisir'!N5,'CM - Poids'!$B$6:$C$160,2),"")</f>
        <v>337</v>
      </c>
      <c r="L47" s="72" t="str">
        <f>IFERROR(VLOOKUP('Données à saisir'!P5,'CM - Poids'!$B$6:$C$160,2),"")</f>
        <v/>
      </c>
      <c r="M47" s="72" t="str">
        <f>IFERROR(VLOOKUP('Données à saisir'!R5,'CM - Poids'!$B$6:$C$160,2),"")</f>
        <v/>
      </c>
      <c r="N47" s="72" t="str">
        <f>IFERROR(VLOOKUP('Données à saisir'!T5,'CM - Poids'!$B$6:$C$160,2),"")</f>
        <v/>
      </c>
      <c r="O47" s="72" t="str">
        <f>IFERROR(VLOOKUP('Données à saisir'!V5,'CM - Poids'!$B$6:$C$160,2),"")</f>
        <v/>
      </c>
      <c r="P47" s="72" t="str">
        <f>IFERROR(VLOOKUP('Données à saisir'!X5,'CM - Poids'!$B$6:$C$160,2),"")</f>
        <v/>
      </c>
      <c r="Q47" s="72" t="str">
        <f>IFERROR(VLOOKUP('Données à saisir'!Z5,'CM - Poids'!$B$6:$C$160,2),"")</f>
        <v/>
      </c>
      <c r="T47" s="8" t="e">
        <f ca="1">IF(Graphique!D58&lt;=330,"",Objectifs!$A$79+(Objectifs!$B$82-Graphique!D58)/Graphique!E58)</f>
        <v>#VALUE!</v>
      </c>
      <c r="V47" s="71">
        <f>IF(AND(Q47="",P47="",O47="",N47="",M47="",L47="",K47="",J47="",I47="",H47="",G47=""),F47,IF(AND(Q47="",P47="",O47="",N47="",M47="",L47="",K47="",J47="",I47="",H47="",G47&lt;&gt;F47),G47,IF(AND(Q47="",P47="",O47="",N47="",M47="",L47="",K47="",J47="",I47="",H47&lt;&gt;G47,H47&lt;&gt;F47),H47,IF(AND(Q47="",P47="",O47="",N47="",M47="",L47="",K47="",J47="",I47&lt;&gt;H47,I47&lt;&gt;G47,I47&lt;&gt;F47),I47,IF(AND(Q47="",P47="",O47="",N47="",M47="",L47="",K47="",J47&lt;&gt;I47,J47&lt;&gt;H47,J47&lt;&gt;G47,J47&lt;&gt;F47),J47,IF(AND(Q47="",P47="",O47="",N47="",M47="",L47="",K47&lt;&gt;J47,K47&lt;&gt;I47,K47&lt;&gt;H47,K47&lt;&gt;G47,K47&lt;&gt;F47),K47,IF(AND(Q47="",P47="",O47="",N47="",M47="",L47&lt;&gt;K47,L47&lt;&gt;J47,L47&lt;&gt;I47,L47&lt;&gt;H47,L47&lt;&gt;G47,L47&lt;&gt;F47),L47,IF(AND(Q47="",P47="",O47="",N47="",M47&lt;&gt;L47,M47&lt;&gt;K47,M47&lt;&gt;J47,M47&lt;&gt;I47,M47&lt;&gt;H47,M47&lt;&gt;G47,M47&lt;&gt;F47),M47,IF(AND(Q47="",P47="",O47="",N47&lt;&gt;M47,N47&lt;&gt;L47,N47&lt;&gt;K47,N47&lt;&gt;J47,N47&lt;&gt;I47,N47&lt;&gt;H47,N47&lt;&gt;G47,N47&lt;&gt;F47),N47,IF(AND(Q47="",P47="",O47&lt;&gt;N47,O47&lt;&gt;M47,O47&lt;&gt;L47,O47&lt;&gt;K47,O47&lt;&gt;J47,O47&lt;&gt;I47,O47&lt;&gt;H47,O47&lt;&gt;G47,O47&lt;&gt;F47),O47,IF(AND(Q47="",P47&lt;&gt;O47,P47&lt;&gt;N47,P&lt;47&gt;M47,P47&lt;&gt;L47,P47&lt;&gt;K47,P47&lt;&gt;J47,P47&lt;&gt;I47,P47&lt;&gt;H47,P47&lt;&gt;G47,P47&lt;&gt;F47),P47,IF(AND(Q47&lt;&gt;P47,Q47&lt;&gt;O47,Q47&lt;&gt;N47,Q47&lt;&gt;M47,Q47&lt;&gt;L47,Q47&lt;&gt;K47,Q47&lt;&gt;J47,Q47&lt;&gt;I47,Q47&lt;&gt;H47,Q47&lt;&gt;G47,Q47&lt;&gt;F47),Q47,""))))))))))))</f>
        <v>337</v>
      </c>
      <c r="Y47" s="73" t="str">
        <f>IF(AND(Q47="",P47="",O47="",N47="",M47="",L47="",K47="",J47="",I47="",H47="",G47=""),A88/B88,IF(AND(Q47="",P47="",O47="",N47="",M47="",L47="",K47="",J47="",I47="",H47="",G47&gt;F47),C88/D88,IF(AND(Q47="",P47="",O47="",N47="",M47="",L47="",K47="",J47="",I47="",H47&gt;G47,G47&gt;F47),E88/F88,IF(AND(Q47="",P47="",O47="",N47="",M47="",L47="",K47="",J47="",I47&gt;H47,H47&gt;G47,G47&gt;F47),G88/H88,IF(AND(Q47="",P47="",O47="",N47="",M47="",L47="",K47="",J47&gt;I47,I47&gt;H47,H47&gt;G47,G47&gt;F47),I88/J88,IF(AND(Q47="",P47="",O47="",N47="",M47="",L47="",K47&gt;J47,J47&gt;I47,I47&gt;H47,H47&gt;G47,G47&gt;F47),K88/L88,IF(AND(Q47="",P47="",O47="",N47="",M47="",L47&gt;K47,K47&gt;J47,J47&gt;I47,I47&gt;H47,H47&gt;G47,G47&gt;F47),M88/N88,IF(AND(Q47="",P47="",O47="",N47="",M47&gt;L47,L47&gt;K47,K47&gt;J47,J47&gt;I47,I47&gt;H47,H47&gt;G47,G47&gt;F47),O88/P88,IF(AND(Q47="",P47="",O47="",N47&gt;M47,M47&gt;L47,L47&gt;K47,K47&gt;J47,J47&gt;I47,I47&gt;H47,H47&gt;G47,G47&gt;F47),Q88/R88,IF(AND(Q47="",P47="",O47&gt;N47,N47&gt;M47,M47&gt;L47,L47&gt;K47,K47&gt;J47,J47&gt;I47,I47&gt;H47,H47&gt;G47,G47&gt;F47),S88/T88,IF(AND(Q47="",P47&gt;O47,O47&gt;N47,N47&gt;M47,M47&gt;L47,L47&gt;K47,K47&gt;J47,J47&gt;I47,I47&gt;H47,H47&gt;G47,G47&gt;F47),U88/V88,IF(AND(Q47&gt;P47,P47&gt;O47,O47&gt;N47,N47&gt;M47,M47&gt;L47,L47&gt;K47,K47&gt;J47,J47&gt;I47,I47&gt;H47,H47&gt;G47,G47&gt;F47),W88/X88,""))))))))))))</f>
        <v/>
      </c>
      <c r="AA47" s="79">
        <f t="array" ref="AA47">IF(COUNT(F47:Q47)=1,MAX(F47:Q47)-40,INDEX(A47:Q47,MAX((F47:Q47&lt;&gt;"")*COLUMN(F47:Q47)))-INDEX(A47:Q47,LARGE((F47:Q47&lt;&gt;"")*COLUMN(F47:Q47),2)))</f>
        <v>79</v>
      </c>
    </row>
    <row r="48" spans="1:28" x14ac:dyDescent="0.3">
      <c r="A48">
        <v>2</v>
      </c>
      <c r="B48" s="4"/>
      <c r="D48" s="57"/>
      <c r="F48" s="72">
        <f>IFERROR(VLOOKUP('Données à saisir'!D6,'CM - Poids'!$B$6:$C$160,2),"")</f>
        <v>125.5</v>
      </c>
      <c r="G48" s="72">
        <f>IFERROR(VLOOKUP('Données à saisir'!F6,'CM - Poids'!$B$6:$C$160,2),"")</f>
        <v>267.375</v>
      </c>
      <c r="H48" s="72" t="str">
        <f>IFERROR(VLOOKUP('Données à saisir'!H6,'CM - Poids'!$B$6:$C$160,2),"")</f>
        <v/>
      </c>
      <c r="I48" s="72" t="str">
        <f>IFERROR(VLOOKUP('Données à saisir'!J6,'CM - Poids'!$B$6:$C$160,2),"")</f>
        <v/>
      </c>
      <c r="J48" s="72" t="str">
        <f>IFERROR(VLOOKUP('Données à saisir'!L6,'CM - Poids'!$B$6:$C$160,2),"")</f>
        <v/>
      </c>
      <c r="K48" s="72" t="str">
        <f>IFERROR(VLOOKUP('Données à saisir'!N6,'CM - Poids'!$B$6:$C$160,2),"")</f>
        <v/>
      </c>
      <c r="L48" s="72" t="str">
        <f>IFERROR(VLOOKUP('Données à saisir'!P6,'CM - Poids'!$B$6:$C$160,2),"")</f>
        <v/>
      </c>
      <c r="M48" s="72" t="str">
        <f>IFERROR(VLOOKUP('Données à saisir'!R6,'CM - Poids'!$B$6:$C$160,2),"")</f>
        <v/>
      </c>
      <c r="N48" s="72" t="str">
        <f>IFERROR(VLOOKUP('Données à saisir'!T6,'CM - Poids'!$B$6:$C$160,2),"")</f>
        <v/>
      </c>
      <c r="O48" s="72" t="str">
        <f>IFERROR(VLOOKUP('Données à saisir'!V6,'CM - Poids'!$B$6:$C$160,2),"")</f>
        <v/>
      </c>
      <c r="P48" s="72" t="str">
        <f>IFERROR(VLOOKUP('Données à saisir'!X6,'CM - Poids'!$B$6:$C$160,2),"")</f>
        <v/>
      </c>
      <c r="Q48" s="72" t="str">
        <f>IFERROR(VLOOKUP('Données à saisir'!Z6,'CM - Poids'!$B$6:$C$160,2),"")</f>
        <v/>
      </c>
      <c r="T48" s="8" t="str">
        <f>IF(Graphique!D59&lt;=330,"",Objectifs!$A$79+(Objectifs!$B$82-Graphique!D59)/Graphique!E59)</f>
        <v/>
      </c>
      <c r="V48" s="71">
        <f>IF(AND(Q48="",P48="",O48="",N48="",M48="",L48="",K48="",J48="",I48="",H48="",G48=""),F48,IF(AND(Q48="",P48="",O48="",N48="",M48="",L48="",K48="",J48="",I48="",H48="",G48&lt;&gt;F48),G48,IF(AND(Q48="",P48="",O48="",N48="",M48="",L48="",K48="",J48="",I48="",H48&lt;&gt;G48,H48&lt;&gt;F48),H48,IF(AND(Q48="",P48="",O48="",N48="",M48="",L48="",K48="",J48="",I48&lt;&gt;H48,I48&lt;&gt;G48,I48&lt;&gt;F48),I48,IF(AND(Q48="",P48="",O48="",N48="",M48="",L48="",K48="",J48&lt;&gt;I48,J48&lt;&gt;H48,J48&lt;&gt;G48,J48&lt;&gt;F48),J48,IF(AND(Q48="",P48="",O48="",N48="",M48="",L48="",K48&lt;&gt;J48,K48&lt;&gt;I48,K48&lt;&gt;H48,K48&lt;&gt;G48,K48&lt;&gt;F48),K48,IF(AND(Q48="",P48="",O48="",N48="",M48="",L48&lt;&gt;K48,L48&lt;&gt;J48,L48&lt;&gt;I48,L48&lt;&gt;H48,L48&lt;&gt;G48,L48&lt;&gt;F48),L48,IF(AND(Q48="",P48="",O48="",N48="",M48&lt;&gt;L48,M48&lt;&gt;K48,M48&lt;&gt;J48,M48&lt;&gt;I48,M48&lt;&gt;H48,M48&lt;&gt;G48,M48&lt;&gt;F48),M48,IF(AND(Q48="",P48="",O48="",N48&lt;&gt;M48,N48&lt;&gt;L48,N48&lt;&gt;K48,N48&lt;&gt;J48,N48&lt;&gt;I48,N48&lt;&gt;H48,N48&lt;&gt;G48,N48&lt;&gt;F48),N48,IF(AND(Q48="",P48="",O48&lt;&gt;N48,O48&lt;&gt;M48,O48&lt;&gt;L48,O48&lt;&gt;K48,O48&lt;&gt;J48,O48&lt;&gt;I48,O48&lt;&gt;H48,O48&lt;&gt;G48,O48&lt;&gt;F48),O48,IF(AND(Q48="",P48&lt;&gt;O48,P48&lt;&gt;N48,P&lt;47&gt;M48,P48&lt;&gt;L48,P48&lt;&gt;K48,P48&lt;&gt;J48,P48&lt;&gt;I48,P48&lt;&gt;H48,P48&lt;&gt;G48,P48&lt;&gt;F48),P48,IF(AND(Q48&lt;&gt;P48,Q48&lt;&gt;O48,Q48&lt;&gt;N48,Q48&lt;&gt;M48,Q48&lt;&gt;L48,Q48&lt;&gt;K48,Q48&lt;&gt;J48,Q48&lt;&gt;I48,Q48&lt;&gt;H48,Q48&lt;&gt;G48,Q48&lt;&gt;F48),Q48,""))))))))))))</f>
        <v>267.375</v>
      </c>
      <c r="Y48" s="73"/>
      <c r="AA48" s="79">
        <f t="array" ref="AA48">IF(COUNT(F48:Q48)=1,MAX(F48:Q48)-40,INDEX(A48:Q48,MAX((F48:Q48&lt;&gt;"")*COLUMN(F48:Q48)))-INDEX(A48:Q48,LARGE((F48:Q48&lt;&gt;"")*COLUMN(F48:Q48),2)))</f>
        <v>141.875</v>
      </c>
    </row>
    <row r="49" spans="1:27" x14ac:dyDescent="0.3">
      <c r="A49">
        <v>3</v>
      </c>
      <c r="B49" s="4"/>
      <c r="D49" s="57"/>
      <c r="F49" s="72">
        <f>IFERROR(VLOOKUP('Données à saisir'!D7,'CM - Poids'!$B$6:$C$160,2),"")</f>
        <v>114</v>
      </c>
      <c r="G49" s="72">
        <f>IFERROR(VLOOKUP('Données à saisir'!F7,'CM - Poids'!$B$6:$C$160,2),"")</f>
        <v>223.25</v>
      </c>
      <c r="H49" s="72" t="str">
        <f>IFERROR(VLOOKUP('Données à saisir'!H7,'CM - Poids'!$B$6:$C$160,2),"")</f>
        <v/>
      </c>
      <c r="I49" s="72" t="str">
        <f>IFERROR(VLOOKUP('Données à saisir'!J7,'CM - Poids'!$B$6:$C$160,2),"")</f>
        <v/>
      </c>
      <c r="J49" s="72" t="str">
        <f>IFERROR(VLOOKUP('Données à saisir'!L7,'CM - Poids'!$B$6:$C$160,2),"")</f>
        <v/>
      </c>
      <c r="K49" s="72" t="str">
        <f>IFERROR(VLOOKUP('Données à saisir'!N7,'CM - Poids'!$B$6:$C$160,2),"")</f>
        <v/>
      </c>
      <c r="L49" s="72" t="str">
        <f>IFERROR(VLOOKUP('Données à saisir'!P7,'CM - Poids'!$B$6:$C$160,2),"")</f>
        <v/>
      </c>
      <c r="M49" s="72" t="str">
        <f>IFERROR(VLOOKUP('Données à saisir'!R7,'CM - Poids'!$B$6:$C$160,2),"")</f>
        <v/>
      </c>
      <c r="N49" s="72" t="str">
        <f>IFERROR(VLOOKUP('Données à saisir'!T7,'CM - Poids'!$B$6:$C$160,2),"")</f>
        <v/>
      </c>
      <c r="O49" s="72" t="str">
        <f>IFERROR(VLOOKUP('Données à saisir'!V7,'CM - Poids'!$B$6:$C$160,2),"")</f>
        <v/>
      </c>
      <c r="P49" s="72" t="str">
        <f>IFERROR(VLOOKUP('Données à saisir'!X7,'CM - Poids'!$B$6:$C$160,2),"")</f>
        <v/>
      </c>
      <c r="Q49" s="72" t="str">
        <f>IFERROR(VLOOKUP('Données à saisir'!Z7,'CM - Poids'!$B$6:$C$160,2),"")</f>
        <v/>
      </c>
      <c r="T49" s="8" t="str">
        <f>IF(Graphique!D60&lt;=330,"",Objectifs!$A$79+(Objectifs!$B$82-Graphique!D60)/Graphique!E60)</f>
        <v/>
      </c>
      <c r="V49" s="71">
        <f>IF(AND(Q49="",P49="",O49="",N49="",M49="",L49="",K49="",J49="",I49="",H49="",G49=""),F49,IF(AND(Q49="",P49="",O49="",N49="",M49="",L49="",K49="",J49="",I49="",H49="",G49&lt;&gt;F49),G49,IF(AND(Q49="",P49="",O49="",N49="",M49="",L49="",K49="",J49="",I49="",H49&lt;&gt;G49,H49&lt;&gt;F49),H49,IF(AND(Q49="",P49="",O49="",N49="",M49="",L49="",K49="",J49="",I49&lt;&gt;H49,I49&lt;&gt;G49,I49&lt;&gt;F49),I49,IF(AND(Q49="",P49="",O49="",N49="",M49="",L49="",K49="",J49&lt;&gt;I49,J49&lt;&gt;H49,J49&lt;&gt;G49,J49&lt;&gt;F49),J49,IF(AND(Q49="",P49="",O49="",N49="",M49="",L49="",K49&lt;&gt;J49,K49&lt;&gt;I49,K49&lt;&gt;H49,K49&lt;&gt;G49,K49&lt;&gt;F49),K49,IF(AND(Q49="",P49="",O49="",N49="",M49="",L49&lt;&gt;K49,L49&lt;&gt;J49,L49&lt;&gt;I49,L49&lt;&gt;H49,L49&lt;&gt;G49,L49&lt;&gt;F49),L49,IF(AND(Q49="",P49="",O49="",N49="",M49&lt;&gt;L49,M49&lt;&gt;K49,M49&lt;&gt;J49,M49&lt;&gt;I49,M49&lt;&gt;H49,M49&lt;&gt;G49,M49&lt;&gt;F49),M49,IF(AND(Q49="",P49="",O49="",N49&lt;&gt;M49,N49&lt;&gt;L49,N49&lt;&gt;K49,N49&lt;&gt;J49,N49&lt;&gt;I49,N49&lt;&gt;H49,N49&lt;&gt;G49,N49&lt;&gt;F49),N49,IF(AND(Q49="",P49="",O49&lt;&gt;N49,O49&lt;&gt;M49,O49&lt;&gt;L49,O49&lt;&gt;K49,O49&lt;&gt;J49,O49&lt;&gt;I49,O49&lt;&gt;H49,O49&lt;&gt;G49,O49&lt;&gt;F49),O49,IF(AND(Q49="",P49&lt;&gt;O49,P49&lt;&gt;N49,P&lt;47&gt;M49,P49&lt;&gt;L49,P49&lt;&gt;K49,P49&lt;&gt;J49,P49&lt;&gt;I49,P49&lt;&gt;H49,P49&lt;&gt;G49,P49&lt;&gt;F49),P49,IF(AND(Q49&lt;&gt;P49,Q49&lt;&gt;O49,Q49&lt;&gt;N49,Q49&lt;&gt;M49,Q49&lt;&gt;L49,Q49&lt;&gt;K49,Q49&lt;&gt;J49,Q49&lt;&gt;I49,Q49&lt;&gt;H49,Q49&lt;&gt;G49,Q49&lt;&gt;F49),Q49,""))))))))))))</f>
        <v>223.25</v>
      </c>
      <c r="Y49" s="73"/>
      <c r="AA49" s="79">
        <f t="array" ref="AA49">IF(COUNT(F49:Q49)=1,MAX(F49:Q49)-40,INDEX(A49:Q49,MAX((F49:Q49&lt;&gt;"")*COLUMN(F49:Q49)))-INDEX(A49:Q49,LARGE((F49:Q49&lt;&gt;"")*COLUMN(F49:Q49),2)))</f>
        <v>109.25</v>
      </c>
    </row>
    <row r="50" spans="1:27" x14ac:dyDescent="0.3">
      <c r="A50">
        <v>4</v>
      </c>
      <c r="B50" s="4"/>
      <c r="D50" s="57"/>
      <c r="F50" s="72" t="str">
        <f>IFERROR(VLOOKUP('Données à saisir'!D8,'CM - Poids'!$B$6:$C$160,2),"")</f>
        <v/>
      </c>
      <c r="G50" s="72">
        <f>IFERROR(VLOOKUP('Données à saisir'!F8,'CM - Poids'!$B$6:$C$160,2),"")</f>
        <v>309</v>
      </c>
      <c r="H50" s="72">
        <f>IFERROR(VLOOKUP('Données à saisir'!H8,'CM - Poids'!$B$6:$C$160,2),"")</f>
        <v>381</v>
      </c>
      <c r="I50" s="72" t="str">
        <f>IFERROR(VLOOKUP('Données à saisir'!J8,'CM - Poids'!$B$6:$C$160,2),"")</f>
        <v/>
      </c>
      <c r="J50" s="72" t="str">
        <f>IFERROR(VLOOKUP('Données à saisir'!L8,'CM - Poids'!$B$6:$C$160,2),"")</f>
        <v/>
      </c>
      <c r="K50" s="72" t="str">
        <f>IFERROR(VLOOKUP('Données à saisir'!N8,'CM - Poids'!$B$6:$C$160,2),"")</f>
        <v/>
      </c>
      <c r="L50" s="72" t="str">
        <f>IFERROR(VLOOKUP('Données à saisir'!P8,'CM - Poids'!$B$6:$C$160,2),"")</f>
        <v/>
      </c>
      <c r="M50" s="72" t="str">
        <f>IFERROR(VLOOKUP('Données à saisir'!R8,'CM - Poids'!$B$6:$C$160,2),"")</f>
        <v/>
      </c>
      <c r="N50" s="72" t="str">
        <f>IFERROR(VLOOKUP('Données à saisir'!T8,'CM - Poids'!$B$6:$C$160,2),"")</f>
        <v/>
      </c>
      <c r="O50" s="72" t="str">
        <f>IFERROR(VLOOKUP('Données à saisir'!V8,'CM - Poids'!$B$6:$C$160,2),"")</f>
        <v/>
      </c>
      <c r="P50" s="72" t="str">
        <f>IFERROR(VLOOKUP('Données à saisir'!X8,'CM - Poids'!$B$6:$C$160,2),"")</f>
        <v/>
      </c>
      <c r="Q50" s="72" t="str">
        <f>IFERROR(VLOOKUP('Données à saisir'!Z8,'CM - Poids'!$B$6:$C$160,2),"")</f>
        <v/>
      </c>
      <c r="T50" s="8" t="e">
        <f ca="1">IF(Graphique!D61&lt;=330,"",Objectifs!$A$79+(Objectifs!$B$82-Graphique!D61)/Graphique!E61)</f>
        <v>#DIV/0!</v>
      </c>
      <c r="V50" s="71">
        <f>IF(AND(Q50="",P50="",O50="",N50="",M50="",L50="",K50="",J50="",I50="",H50="",G50=""),F50,IF(AND(Q50="",P50="",O50="",N50="",M50="",L50="",K50="",J50="",I50="",H50="",G50&lt;&gt;F50),G50,IF(AND(Q50="",P50="",O50="",N50="",M50="",L50="",K50="",J50="",I50="",H50&lt;&gt;G50,H50&lt;&gt;F50),H50,IF(AND(Q50="",P50="",O50="",N50="",M50="",L50="",K50="",J50="",I50&lt;&gt;H50,I50&lt;&gt;G50,I50&lt;&gt;F50),I50,IF(AND(Q50="",P50="",O50="",N50="",M50="",L50="",K50="",J50&lt;&gt;I50,J50&lt;&gt;H50,J50&lt;&gt;G50,J50&lt;&gt;F50),J50,IF(AND(Q50="",P50="",O50="",N50="",M50="",L50="",K50&lt;&gt;J50,K50&lt;&gt;I50,K50&lt;&gt;H50,K50&lt;&gt;G50,K50&lt;&gt;F50),K50,IF(AND(Q50="",P50="",O50="",N50="",M50="",L50&lt;&gt;K50,L50&lt;&gt;J50,L50&lt;&gt;I50,L50&lt;&gt;H50,L50&lt;&gt;G50,L50&lt;&gt;F50),L50,IF(AND(Q50="",P50="",O50="",N50="",M50&lt;&gt;L50,M50&lt;&gt;K50,M50&lt;&gt;J50,M50&lt;&gt;I50,M50&lt;&gt;H50,M50&lt;&gt;G50,M50&lt;&gt;F50),M50,IF(AND(Q50="",P50="",O50="",N50&lt;&gt;M50,N50&lt;&gt;L50,N50&lt;&gt;K50,N50&lt;&gt;J50,N50&lt;&gt;I50,N50&lt;&gt;H50,N50&lt;&gt;G50,N50&lt;&gt;F50),N50,IF(AND(Q50="",P50="",O50&lt;&gt;N50,O50&lt;&gt;M50,O50&lt;&gt;L50,O50&lt;&gt;K50,O50&lt;&gt;J50,O50&lt;&gt;I50,O50&lt;&gt;H50,O50&lt;&gt;G50,O50&lt;&gt;F50),O50,IF(AND(Q50="",P50&lt;&gt;O50,P50&lt;&gt;N50,P&lt;47&gt;M50,P50&lt;&gt;L50,P50&lt;&gt;K50,P50&lt;&gt;J50,P50&lt;&gt;I50,P50&lt;&gt;H50,P50&lt;&gt;G50,P50&lt;&gt;F50),P50,IF(AND(Q50&lt;&gt;P50,Q50&lt;&gt;O50,Q50&lt;&gt;N50,Q50&lt;&gt;M50,Q50&lt;&gt;L50,Q50&lt;&gt;K50,Q50&lt;&gt;J50,Q50&lt;&gt;I50,Q50&lt;&gt;H50,Q50&lt;&gt;G50,Q50&lt;&gt;F50),Q50,""))))))))))))</f>
        <v>381</v>
      </c>
      <c r="Y50" s="73"/>
      <c r="AA50" s="79">
        <f t="array" ref="AA50">IF(COUNT(F50:Q50)=1,MAX(F50:Q50)-40,INDEX(A50:Q50,MAX((F50:Q50&lt;&gt;"")*COLUMN(F50:Q50)))-INDEX(A50:Q50,LARGE((F50:Q50&lt;&gt;"")*COLUMN(F50:Q50),2)))</f>
        <v>72</v>
      </c>
    </row>
    <row r="51" spans="1:27" x14ac:dyDescent="0.3">
      <c r="A51">
        <v>5</v>
      </c>
      <c r="B51" s="4"/>
      <c r="D51" s="57"/>
      <c r="F51" s="72" t="str">
        <f>IFERROR(VLOOKUP('Données à saisir'!D9,'CM - Poids'!$B$6:$C$160,2),"")</f>
        <v/>
      </c>
      <c r="G51" s="72" t="str">
        <f>IFERROR(VLOOKUP('Données à saisir'!F9,'CM - Poids'!$B$6:$C$160,2),"")</f>
        <v/>
      </c>
      <c r="H51" s="72" t="str">
        <f>IFERROR(VLOOKUP('Données à saisir'!H9,'CM - Poids'!$B$6:$C$160,2),"")</f>
        <v/>
      </c>
      <c r="I51" s="72" t="str">
        <f>IFERROR(VLOOKUP('Données à saisir'!J9,'CM - Poids'!$B$6:$C$160,2),"")</f>
        <v/>
      </c>
      <c r="J51" s="72" t="str">
        <f>IFERROR(VLOOKUP('Données à saisir'!L9,'CM - Poids'!$B$6:$C$160,2),"")</f>
        <v/>
      </c>
      <c r="K51" s="72">
        <f>IFERROR(VLOOKUP('Données à saisir'!N9,'CM - Poids'!$B$6:$C$160,2),"")</f>
        <v>195</v>
      </c>
      <c r="L51" s="72" t="str">
        <f>IFERROR(VLOOKUP('Données à saisir'!P9,'CM - Poids'!$B$6:$C$160,2),"")</f>
        <v/>
      </c>
      <c r="M51" s="72" t="str">
        <f>IFERROR(VLOOKUP('Données à saisir'!R9,'CM - Poids'!$B$6:$C$160,2),"")</f>
        <v/>
      </c>
      <c r="N51" s="72" t="str">
        <f>IFERROR(VLOOKUP('Données à saisir'!T9,'CM - Poids'!$B$6:$C$160,2),"")</f>
        <v/>
      </c>
      <c r="O51" s="72" t="str">
        <f>IFERROR(VLOOKUP('Données à saisir'!V9,'CM - Poids'!$B$6:$C$160,2),"")</f>
        <v/>
      </c>
      <c r="P51" s="72" t="str">
        <f>IFERROR(VLOOKUP('Données à saisir'!X9,'CM - Poids'!$B$6:$C$160,2),"")</f>
        <v/>
      </c>
      <c r="Q51" s="72" t="str">
        <f>IFERROR(VLOOKUP('Données à saisir'!Z9,'CM - Poids'!$B$6:$C$160,2),"")</f>
        <v/>
      </c>
      <c r="T51" s="8" t="str">
        <f>IF(Graphique!D62&lt;=330,"",Objectifs!$A$79+(Objectifs!$B$82-Graphique!D62)/Graphique!E62)</f>
        <v/>
      </c>
      <c r="V51" s="71">
        <f>IF(AND(Q51="",P51="",O51="",N51="",M51="",L51="",K51="",J51="",I51="",H51="",G51=""),F51,IF(AND(Q51="",P51="",O51="",N51="",M51="",L51="",K51="",J51="",I51="",H51="",G51&lt;&gt;F51),G51,IF(AND(Q51="",P51="",O51="",N51="",M51="",L51="",K51="",J51="",I51="",H51&lt;&gt;G51,H51&lt;&gt;F51),H51,IF(AND(Q51="",P51="",O51="",N51="",M51="",L51="",K51="",J51="",I51&lt;&gt;H51,I51&lt;&gt;G51,I51&lt;&gt;F51),I51,IF(AND(Q51="",P51="",O51="",N51="",M51="",L51="",K51="",J51&lt;&gt;I51,J51&lt;&gt;H51,J51&lt;&gt;G51,J51&lt;&gt;F51),J51,IF(AND(Q51="",P51="",O51="",N51="",M51="",L51="",K51&lt;&gt;J51,K51&lt;&gt;I51,K51&lt;&gt;H51,K51&lt;&gt;G51,K51&lt;&gt;F51),K51,IF(AND(Q51="",P51="",O51="",N51="",M51="",L51&lt;&gt;K51,L51&lt;&gt;J51,L51&lt;&gt;I51,L51&lt;&gt;H51,L51&lt;&gt;G51,L51&lt;&gt;F51),L51,IF(AND(Q51="",P51="",O51="",N51="",M51&lt;&gt;L51,M51&lt;&gt;K51,M51&lt;&gt;J51,M51&lt;&gt;I51,M51&lt;&gt;H51,M51&lt;&gt;G51,M51&lt;&gt;F51),M51,IF(AND(Q51="",P51="",O51="",N51&lt;&gt;M51,N51&lt;&gt;L51,N51&lt;&gt;K51,N51&lt;&gt;J51,N51&lt;&gt;I51,N51&lt;&gt;H51,N51&lt;&gt;G51,N51&lt;&gt;F51),N51,IF(AND(Q51="",P51="",O51&lt;&gt;N51,O51&lt;&gt;M51,O51&lt;&gt;L51,O51&lt;&gt;K51,O51&lt;&gt;J51,O51&lt;&gt;I51,O51&lt;&gt;H51,O51&lt;&gt;G51,O51&lt;&gt;F51),O51,IF(AND(Q51="",P51&lt;&gt;O51,P51&lt;&gt;N51,P&lt;47&gt;M51,P51&lt;&gt;L51,P51&lt;&gt;K51,P51&lt;&gt;J51,P51&lt;&gt;I51,P51&lt;&gt;H51,P51&lt;&gt;G51,P51&lt;&gt;F51),P51,IF(AND(Q51&lt;&gt;P51,Q51&lt;&gt;O51,Q51&lt;&gt;N51,Q51&lt;&gt;M51,Q51&lt;&gt;L51,Q51&lt;&gt;K51,Q51&lt;&gt;J51,Q51&lt;&gt;I51,Q51&lt;&gt;H51,Q51&lt;&gt;G51,Q51&lt;&gt;F51),Q51,""))))))))))))</f>
        <v>195</v>
      </c>
      <c r="Y51" s="73"/>
      <c r="AA51" s="79">
        <f t="array" ref="AA51">IF(COUNT(F51:Q51)=1,MAX(F51:Q51)-40,INDEX(A51:Q51,MAX((F51:Q51&lt;&gt;"")*COLUMN(F51:Q51)))-INDEX(A51:Q51,LARGE((F51:Q51&lt;&gt;"")*COLUMN(F51:Q51),2)))</f>
        <v>155</v>
      </c>
    </row>
    <row r="52" spans="1:27" x14ac:dyDescent="0.3">
      <c r="A52">
        <v>6</v>
      </c>
      <c r="B52" s="4" t="str">
        <f>IF(Graphique!D63="","",'Données à saisir'!$E$3-'Données à saisir'!C10)</f>
        <v/>
      </c>
      <c r="D52" s="57"/>
      <c r="F52" s="72" t="str">
        <f>IFERROR(VLOOKUP('Données à saisir'!D10,'CM - Poids'!$B$6:$C$160,2),"")</f>
        <v/>
      </c>
      <c r="G52" s="72" t="str">
        <f>IFERROR(VLOOKUP('Données à saisir'!F10,'CM - Poids'!$B$6:$C$160,2),"")</f>
        <v/>
      </c>
      <c r="H52" s="72" t="str">
        <f>IFERROR(VLOOKUP('Données à saisir'!H10,'CM - Poids'!$B$6:$C$160,2),"")</f>
        <v/>
      </c>
      <c r="I52" s="72" t="str">
        <f>IFERROR(VLOOKUP('Données à saisir'!J10,'CM - Poids'!$B$6:$C$160,2),"")</f>
        <v/>
      </c>
      <c r="J52" s="72" t="str">
        <f>IFERROR(VLOOKUP('Données à saisir'!L10,'CM - Poids'!$B$6:$C$160,2),"")</f>
        <v/>
      </c>
      <c r="K52" s="72" t="str">
        <f>IFERROR(VLOOKUP('Données à saisir'!N10,'CM - Poids'!$B$6:$C$160,2),"")</f>
        <v/>
      </c>
      <c r="L52" s="72" t="str">
        <f>IFERROR(VLOOKUP('Données à saisir'!P10,'CM - Poids'!$B$6:$C$160,2),"")</f>
        <v/>
      </c>
      <c r="M52" s="72" t="str">
        <f>IFERROR(VLOOKUP('Données à saisir'!R10,'CM - Poids'!$B$6:$C$160,2),"")</f>
        <v/>
      </c>
      <c r="N52" s="72" t="str">
        <f>IFERROR(VLOOKUP('Données à saisir'!T10,'CM - Poids'!$B$6:$C$160,2),"")</f>
        <v/>
      </c>
      <c r="O52" s="72" t="str">
        <f>IFERROR(VLOOKUP('Données à saisir'!V10,'CM - Poids'!$B$6:$C$160,2),"")</f>
        <v/>
      </c>
      <c r="P52" s="72" t="str">
        <f>IFERROR(VLOOKUP('Données à saisir'!X10,'CM - Poids'!$B$6:$C$160,2),"")</f>
        <v/>
      </c>
      <c r="Q52" s="72" t="str">
        <f>IFERROR(VLOOKUP('Données à saisir'!Z10,'CM - Poids'!$B$6:$C$160,2),"")</f>
        <v/>
      </c>
      <c r="T52" s="8" t="e">
        <f ca="1">IF(Graphique!D63&lt;=330,"",Objectifs!$A$79+(Objectifs!$B$82-Graphique!D63)/Graphique!E63)</f>
        <v>#VALUE!</v>
      </c>
      <c r="V52" s="71" t="str">
        <f>IF(AND(Q52="",P52="",O52="",N52="",M52="",L52="",K52="",J52="",I52="",H52="",G52=""),F52,IF(AND(Q52="",P52="",O52="",N52="",M52="",L52="",K52="",J52="",I52="",H52="",G52&lt;&gt;F52),G52,IF(AND(Q52="",P52="",O52="",N52="",M52="",L52="",K52="",J52="",I52="",H52&lt;&gt;G52,H52&lt;&gt;F52),H52,IF(AND(Q52="",P52="",O52="",N52="",M52="",L52="",K52="",J52="",I52&lt;&gt;H52,I52&lt;&gt;G52,I52&lt;&gt;F52),I52,IF(AND(Q52="",P52="",O52="",N52="",M52="",L52="",K52="",J52&lt;&gt;I52,J52&lt;&gt;H52,J52&lt;&gt;G52,J52&lt;&gt;F52),J52,IF(AND(Q52="",P52="",O52="",N52="",M52="",L52="",K52&lt;&gt;J52,K52&lt;&gt;I52,K52&lt;&gt;H52,K52&lt;&gt;G52,K52&lt;&gt;F52),K52,IF(AND(Q52="",P52="",O52="",N52="",M52="",L52&lt;&gt;K52,L52&lt;&gt;J52,L52&lt;&gt;I52,L52&lt;&gt;H52,L52&lt;&gt;G52,L52&lt;&gt;F52),L52,IF(AND(Q52="",P52="",O52="",N52="",M52&lt;&gt;L52,M52&lt;&gt;K52,M52&lt;&gt;J52,M52&lt;&gt;I52,M52&lt;&gt;H52,M52&lt;&gt;G52,M52&lt;&gt;F52),M52,IF(AND(Q52="",P52="",O52="",N52&lt;&gt;M52,N52&lt;&gt;L52,N52&lt;&gt;K52,N52&lt;&gt;J52,N52&lt;&gt;I52,N52&lt;&gt;H52,N52&lt;&gt;G52,N52&lt;&gt;F52),N52,IF(AND(Q52="",P52="",O52&lt;&gt;N52,O52&lt;&gt;M52,O52&lt;&gt;L52,O52&lt;&gt;K52,O52&lt;&gt;J52,O52&lt;&gt;I52,O52&lt;&gt;H52,O52&lt;&gt;G52,O52&lt;&gt;F52),O52,IF(AND(Q52="",P52&lt;&gt;O52,P52&lt;&gt;N52,P&lt;47&gt;M52,P52&lt;&gt;L52,P52&lt;&gt;K52,P52&lt;&gt;J52,P52&lt;&gt;I52,P52&lt;&gt;H52,P52&lt;&gt;G52,P52&lt;&gt;F52),P52,IF(AND(Q52&lt;&gt;P52,Q52&lt;&gt;O52,Q52&lt;&gt;N52,Q52&lt;&gt;M52,Q52&lt;&gt;L52,Q52&lt;&gt;K52,Q52&lt;&gt;J52,Q52&lt;&gt;I52,Q52&lt;&gt;H52,Q52&lt;&gt;G52,Q52&lt;&gt;F52),Q52,""))))))))))))</f>
        <v/>
      </c>
      <c r="Y52" s="73"/>
      <c r="AA52" s="79">
        <f t="array" ref="AA52">IF(COUNT(F52:Q52)=1,MAX(F52:Q52)-40,INDEX(A52:Q52,MAX((F52:Q52&lt;&gt;"")*COLUMN(F52:Q52)))-INDEX(A52:Q52,LARGE((F52:Q52&lt;&gt;"")*COLUMN(F52:Q52),2)))</f>
        <v>0</v>
      </c>
    </row>
    <row r="53" spans="1:27" x14ac:dyDescent="0.3">
      <c r="A53">
        <v>7</v>
      </c>
      <c r="B53" s="4" t="str">
        <f>IF(Graphique!D64="","",'Données à saisir'!$E$3-'Données à saisir'!C11)</f>
        <v/>
      </c>
      <c r="D53" s="57"/>
      <c r="F53" s="72" t="str">
        <f>IFERROR(VLOOKUP('Données à saisir'!D11,'CM - Poids'!$B$6:$C$160,2),"")</f>
        <v/>
      </c>
      <c r="G53" s="72" t="str">
        <f>IFERROR(VLOOKUP('Données à saisir'!F11,'CM - Poids'!$B$6:$C$160,2),"")</f>
        <v/>
      </c>
      <c r="H53" s="72" t="str">
        <f>IFERROR(VLOOKUP('Données à saisir'!H11,'CM - Poids'!$B$6:$C$160,2),"")</f>
        <v/>
      </c>
      <c r="I53" s="72" t="str">
        <f>IFERROR(VLOOKUP('Données à saisir'!J11,'CM - Poids'!$B$6:$C$160,2),"")</f>
        <v/>
      </c>
      <c r="J53" s="72" t="str">
        <f>IFERROR(VLOOKUP('Données à saisir'!L11,'CM - Poids'!$B$6:$C$160,2),"")</f>
        <v/>
      </c>
      <c r="K53" s="72" t="str">
        <f>IFERROR(VLOOKUP('Données à saisir'!N11,'CM - Poids'!$B$6:$C$160,2),"")</f>
        <v/>
      </c>
      <c r="L53" s="72" t="str">
        <f>IFERROR(VLOOKUP('Données à saisir'!P11,'CM - Poids'!$B$6:$C$160,2),"")</f>
        <v/>
      </c>
      <c r="M53" s="72" t="str">
        <f>IFERROR(VLOOKUP('Données à saisir'!R11,'CM - Poids'!$B$6:$C$160,2),"")</f>
        <v/>
      </c>
      <c r="N53" s="72" t="str">
        <f>IFERROR(VLOOKUP('Données à saisir'!T11,'CM - Poids'!$B$6:$C$160,2),"")</f>
        <v/>
      </c>
      <c r="O53" s="72" t="str">
        <f>IFERROR(VLOOKUP('Données à saisir'!V11,'CM - Poids'!$B$6:$C$160,2),"")</f>
        <v/>
      </c>
      <c r="P53" s="72" t="str">
        <f>IFERROR(VLOOKUP('Données à saisir'!X11,'CM - Poids'!$B$6:$C$160,2),"")</f>
        <v/>
      </c>
      <c r="Q53" s="72" t="str">
        <f>IFERROR(VLOOKUP('Données à saisir'!Z11,'CM - Poids'!$B$6:$C$160,2),"")</f>
        <v/>
      </c>
      <c r="T53" s="8" t="e">
        <f ca="1">IF(Graphique!D64&lt;=330,"",Objectifs!$A$79+(Objectifs!$B$82-Graphique!D64)/Graphique!E64)</f>
        <v>#VALUE!</v>
      </c>
      <c r="V53" s="71" t="str">
        <f>IF(AND(Q53="",P53="",O53="",N53="",M53="",L53="",K53="",J53="",I53="",H53="",G53=""),F53,IF(AND(Q53="",P53="",O53="",N53="",M53="",L53="",K53="",J53="",I53="",H53="",G53&lt;&gt;F53),G53,IF(AND(Q53="",P53="",O53="",N53="",M53="",L53="",K53="",J53="",I53="",H53&lt;&gt;G53,H53&lt;&gt;F53),H53,IF(AND(Q53="",P53="",O53="",N53="",M53="",L53="",K53="",J53="",I53&lt;&gt;H53,I53&lt;&gt;G53,I53&lt;&gt;F53),I53,IF(AND(Q53="",P53="",O53="",N53="",M53="",L53="",K53="",J53&lt;&gt;I53,J53&lt;&gt;H53,J53&lt;&gt;G53,J53&lt;&gt;F53),J53,IF(AND(Q53="",P53="",O53="",N53="",M53="",L53="",K53&lt;&gt;J53,K53&lt;&gt;I53,K53&lt;&gt;H53,K53&lt;&gt;G53,K53&lt;&gt;F53),K53,IF(AND(Q53="",P53="",O53="",N53="",M53="",L53&lt;&gt;K53,L53&lt;&gt;J53,L53&lt;&gt;I53,L53&lt;&gt;H53,L53&lt;&gt;G53,L53&lt;&gt;F53),L53,IF(AND(Q53="",P53="",O53="",N53="",M53&lt;&gt;L53,M53&lt;&gt;K53,M53&lt;&gt;J53,M53&lt;&gt;I53,M53&lt;&gt;H53,M53&lt;&gt;G53,M53&lt;&gt;F53),M53,IF(AND(Q53="",P53="",O53="",N53&lt;&gt;M53,N53&lt;&gt;L53,N53&lt;&gt;K53,N53&lt;&gt;J53,N53&lt;&gt;I53,N53&lt;&gt;H53,N53&lt;&gt;G53,N53&lt;&gt;F53),N53,IF(AND(Q53="",P53="",O53&lt;&gt;N53,O53&lt;&gt;M53,O53&lt;&gt;L53,O53&lt;&gt;K53,O53&lt;&gt;J53,O53&lt;&gt;I53,O53&lt;&gt;H53,O53&lt;&gt;G53,O53&lt;&gt;F53),O53,IF(AND(Q53="",P53&lt;&gt;O53,P53&lt;&gt;N53,P&lt;47&gt;M53,P53&lt;&gt;L53,P53&lt;&gt;K53,P53&lt;&gt;J53,P53&lt;&gt;I53,P53&lt;&gt;H53,P53&lt;&gt;G53,P53&lt;&gt;F53),P53,IF(AND(Q53&lt;&gt;P53,Q53&lt;&gt;O53,Q53&lt;&gt;N53,Q53&lt;&gt;M53,Q53&lt;&gt;L53,Q53&lt;&gt;K53,Q53&lt;&gt;J53,Q53&lt;&gt;I53,Q53&lt;&gt;H53,Q53&lt;&gt;G53,Q53&lt;&gt;F53),Q53,""))))))))))))</f>
        <v/>
      </c>
      <c r="Y53" s="73"/>
      <c r="AA53" s="79">
        <f t="array" ref="AA53">IF(COUNT(F53:Q53)=1,MAX(F53:Q53)-40,INDEX(A53:Q53,MAX((F53:Q53&lt;&gt;"")*COLUMN(F53:Q53)))-INDEX(A53:Q53,LARGE((F53:Q53&lt;&gt;"")*COLUMN(F53:Q53),2)))</f>
        <v>0</v>
      </c>
    </row>
    <row r="54" spans="1:27" x14ac:dyDescent="0.3">
      <c r="A54">
        <v>8</v>
      </c>
      <c r="B54" s="4" t="str">
        <f>IF(Graphique!D65="","",'Données à saisir'!$E$3-'Données à saisir'!C12)</f>
        <v/>
      </c>
      <c r="D54" s="57"/>
      <c r="F54" s="72" t="str">
        <f>IFERROR(VLOOKUP('Données à saisir'!D12,'CM - Poids'!$B$6:$C$160,2),"")</f>
        <v/>
      </c>
      <c r="G54" s="72" t="str">
        <f>IFERROR(VLOOKUP('Données à saisir'!F12,'CM - Poids'!$B$6:$C$160,2),"")</f>
        <v/>
      </c>
      <c r="H54" s="72" t="str">
        <f>IFERROR(VLOOKUP('Données à saisir'!H12,'CM - Poids'!$B$6:$C$160,2),"")</f>
        <v/>
      </c>
      <c r="I54" s="72" t="str">
        <f>IFERROR(VLOOKUP('Données à saisir'!J12,'CM - Poids'!$B$6:$C$160,2),"")</f>
        <v/>
      </c>
      <c r="J54" s="72" t="str">
        <f>IFERROR(VLOOKUP('Données à saisir'!L12,'CM - Poids'!$B$6:$C$160,2),"")</f>
        <v/>
      </c>
      <c r="K54" s="72" t="str">
        <f>IFERROR(VLOOKUP('Données à saisir'!N12,'CM - Poids'!$B$6:$C$160,2),"")</f>
        <v/>
      </c>
      <c r="L54" s="72" t="str">
        <f>IFERROR(VLOOKUP('Données à saisir'!P12,'CM - Poids'!$B$6:$C$160,2),"")</f>
        <v/>
      </c>
      <c r="M54" s="72" t="str">
        <f>IFERROR(VLOOKUP('Données à saisir'!R12,'CM - Poids'!$B$6:$C$160,2),"")</f>
        <v/>
      </c>
      <c r="N54" s="72" t="str">
        <f>IFERROR(VLOOKUP('Données à saisir'!T12,'CM - Poids'!$B$6:$C$160,2),"")</f>
        <v/>
      </c>
      <c r="O54" s="72" t="str">
        <f>IFERROR(VLOOKUP('Données à saisir'!V12,'CM - Poids'!$B$6:$C$160,2),"")</f>
        <v/>
      </c>
      <c r="P54" s="72" t="str">
        <f>IFERROR(VLOOKUP('Données à saisir'!X12,'CM - Poids'!$B$6:$C$160,2),"")</f>
        <v/>
      </c>
      <c r="Q54" s="72" t="str">
        <f>IFERROR(VLOOKUP('Données à saisir'!Z12,'CM - Poids'!$B$6:$C$160,2),"")</f>
        <v/>
      </c>
      <c r="T54" s="8" t="e">
        <f ca="1">IF(Graphique!D65&lt;=330,"",Objectifs!$A$79+(Objectifs!$B$82-Graphique!D65)/Graphique!E65)</f>
        <v>#VALUE!</v>
      </c>
      <c r="V54" s="71" t="str">
        <f>IF(AND(Q54="",P54="",O54="",N54="",M54="",L54="",K54="",J54="",I54="",H54="",G54=""),F54,IF(AND(Q54="",P54="",O54="",N54="",M54="",L54="",K54="",J54="",I54="",H54="",G54&lt;&gt;F54),G54,IF(AND(Q54="",P54="",O54="",N54="",M54="",L54="",K54="",J54="",I54="",H54&lt;&gt;G54,H54&lt;&gt;F54),H54,IF(AND(Q54="",P54="",O54="",N54="",M54="",L54="",K54="",J54="",I54&lt;&gt;H54,I54&lt;&gt;G54,I54&lt;&gt;F54),I54,IF(AND(Q54="",P54="",O54="",N54="",M54="",L54="",K54="",J54&lt;&gt;I54,J54&lt;&gt;H54,J54&lt;&gt;G54,J54&lt;&gt;F54),J54,IF(AND(Q54="",P54="",O54="",N54="",M54="",L54="",K54&lt;&gt;J54,K54&lt;&gt;I54,K54&lt;&gt;H54,K54&lt;&gt;G54,K54&lt;&gt;F54),K54,IF(AND(Q54="",P54="",O54="",N54="",M54="",L54&lt;&gt;K54,L54&lt;&gt;J54,L54&lt;&gt;I54,L54&lt;&gt;H54,L54&lt;&gt;G54,L54&lt;&gt;F54),L54,IF(AND(Q54="",P54="",O54="",N54="",M54&lt;&gt;L54,M54&lt;&gt;K54,M54&lt;&gt;J54,M54&lt;&gt;I54,M54&lt;&gt;H54,M54&lt;&gt;G54,M54&lt;&gt;F54),M54,IF(AND(Q54="",P54="",O54="",N54&lt;&gt;M54,N54&lt;&gt;L54,N54&lt;&gt;K54,N54&lt;&gt;J54,N54&lt;&gt;I54,N54&lt;&gt;H54,N54&lt;&gt;G54,N54&lt;&gt;F54),N54,IF(AND(Q54="",P54="",O54&lt;&gt;N54,O54&lt;&gt;M54,O54&lt;&gt;L54,O54&lt;&gt;K54,O54&lt;&gt;J54,O54&lt;&gt;I54,O54&lt;&gt;H54,O54&lt;&gt;G54,O54&lt;&gt;F54),O54,IF(AND(Q54="",P54&lt;&gt;O54,P54&lt;&gt;N54,P&lt;47&gt;M54,P54&lt;&gt;L54,P54&lt;&gt;K54,P54&lt;&gt;J54,P54&lt;&gt;I54,P54&lt;&gt;H54,P54&lt;&gt;G54,P54&lt;&gt;F54),P54,IF(AND(Q54&lt;&gt;P54,Q54&lt;&gt;O54,Q54&lt;&gt;N54,Q54&lt;&gt;M54,Q54&lt;&gt;L54,Q54&lt;&gt;K54,Q54&lt;&gt;J54,Q54&lt;&gt;I54,Q54&lt;&gt;H54,Q54&lt;&gt;G54,Q54&lt;&gt;F54),Q54,""))))))))))))</f>
        <v/>
      </c>
      <c r="Y54" s="73"/>
      <c r="AA54" s="79">
        <f t="array" ref="AA54">IF(COUNT(F54:Q54)=1,MAX(F54:Q54)-40,INDEX(A54:Q54,MAX((F54:Q54&lt;&gt;"")*COLUMN(F54:Q54)))-INDEX(A54:Q54,LARGE((F54:Q54&lt;&gt;"")*COLUMN(F54:Q54),2)))</f>
        <v>0</v>
      </c>
    </row>
    <row r="55" spans="1:27" x14ac:dyDescent="0.3">
      <c r="A55">
        <v>9</v>
      </c>
      <c r="B55" s="4" t="str">
        <f>IF(Graphique!D66="","",'Données à saisir'!$E$3-'Données à saisir'!C13)</f>
        <v/>
      </c>
      <c r="D55" s="57"/>
      <c r="F55" s="72" t="str">
        <f>IFERROR(VLOOKUP('Données à saisir'!D13,'CM - Poids'!$B$6:$C$160,2),"")</f>
        <v/>
      </c>
      <c r="G55" s="72" t="str">
        <f>IFERROR(VLOOKUP('Données à saisir'!F13,'CM - Poids'!$B$6:$C$160,2),"")</f>
        <v/>
      </c>
      <c r="H55" s="72" t="str">
        <f>IFERROR(VLOOKUP('Données à saisir'!H13,'CM - Poids'!$B$6:$C$160,2),"")</f>
        <v/>
      </c>
      <c r="I55" s="72" t="str">
        <f>IFERROR(VLOOKUP('Données à saisir'!J13,'CM - Poids'!$B$6:$C$160,2),"")</f>
        <v/>
      </c>
      <c r="J55" s="72" t="str">
        <f>IFERROR(VLOOKUP('Données à saisir'!L13,'CM - Poids'!$B$6:$C$160,2),"")</f>
        <v/>
      </c>
      <c r="K55" s="72" t="str">
        <f>IFERROR(VLOOKUP('Données à saisir'!N13,'CM - Poids'!$B$6:$C$160,2),"")</f>
        <v/>
      </c>
      <c r="L55" s="72" t="str">
        <f>IFERROR(VLOOKUP('Données à saisir'!P13,'CM - Poids'!$B$6:$C$160,2),"")</f>
        <v/>
      </c>
      <c r="M55" s="72" t="str">
        <f>IFERROR(VLOOKUP('Données à saisir'!R13,'CM - Poids'!$B$6:$C$160,2),"")</f>
        <v/>
      </c>
      <c r="N55" s="72" t="str">
        <f>IFERROR(VLOOKUP('Données à saisir'!T13,'CM - Poids'!$B$6:$C$160,2),"")</f>
        <v/>
      </c>
      <c r="O55" s="72" t="str">
        <f>IFERROR(VLOOKUP('Données à saisir'!V13,'CM - Poids'!$B$6:$C$160,2),"")</f>
        <v/>
      </c>
      <c r="P55" s="72" t="str">
        <f>IFERROR(VLOOKUP('Données à saisir'!X13,'CM - Poids'!$B$6:$C$160,2),"")</f>
        <v/>
      </c>
      <c r="Q55" s="72" t="str">
        <f>IFERROR(VLOOKUP('Données à saisir'!Z13,'CM - Poids'!$B$6:$C$160,2),"")</f>
        <v/>
      </c>
      <c r="T55" s="8" t="e">
        <f ca="1">IF(Graphique!D66&lt;=330,"",Objectifs!$A$79+(Objectifs!$B$82-Graphique!D66)/Graphique!E66)</f>
        <v>#VALUE!</v>
      </c>
      <c r="V55" s="71" t="str">
        <f>IF(AND(Q55="",P55="",O55="",N55="",M55="",L55="",K55="",J55="",I55="",H55="",G55=""),F55,IF(AND(Q55="",P55="",O55="",N55="",M55="",L55="",K55="",J55="",I55="",H55="",G55&lt;&gt;F55),G55,IF(AND(Q55="",P55="",O55="",N55="",M55="",L55="",K55="",J55="",I55="",H55&lt;&gt;G55,H55&lt;&gt;F55),H55,IF(AND(Q55="",P55="",O55="",N55="",M55="",L55="",K55="",J55="",I55&lt;&gt;H55,I55&lt;&gt;G55,I55&lt;&gt;F55),I55,IF(AND(Q55="",P55="",O55="",N55="",M55="",L55="",K55="",J55&lt;&gt;I55,J55&lt;&gt;H55,J55&lt;&gt;G55,J55&lt;&gt;F55),J55,IF(AND(Q55="",P55="",O55="",N55="",M55="",L55="",K55&lt;&gt;J55,K55&lt;&gt;I55,K55&lt;&gt;H55,K55&lt;&gt;G55,K55&lt;&gt;F55),K55,IF(AND(Q55="",P55="",O55="",N55="",M55="",L55&lt;&gt;K55,L55&lt;&gt;J55,L55&lt;&gt;I55,L55&lt;&gt;H55,L55&lt;&gt;G55,L55&lt;&gt;F55),L55,IF(AND(Q55="",P55="",O55="",N55="",M55&lt;&gt;L55,M55&lt;&gt;K55,M55&lt;&gt;J55,M55&lt;&gt;I55,M55&lt;&gt;H55,M55&lt;&gt;G55,M55&lt;&gt;F55),M55,IF(AND(Q55="",P55="",O55="",N55&lt;&gt;M55,N55&lt;&gt;L55,N55&lt;&gt;K55,N55&lt;&gt;J55,N55&lt;&gt;I55,N55&lt;&gt;H55,N55&lt;&gt;G55,N55&lt;&gt;F55),N55,IF(AND(Q55="",P55="",O55&lt;&gt;N55,O55&lt;&gt;M55,O55&lt;&gt;L55,O55&lt;&gt;K55,O55&lt;&gt;J55,O55&lt;&gt;I55,O55&lt;&gt;H55,O55&lt;&gt;G55,O55&lt;&gt;F55),O55,IF(AND(Q55="",P55&lt;&gt;O55,P55&lt;&gt;N55,P&lt;47&gt;M55,P55&lt;&gt;L55,P55&lt;&gt;K55,P55&lt;&gt;J55,P55&lt;&gt;I55,P55&lt;&gt;H55,P55&lt;&gt;G55,P55&lt;&gt;F55),P55,IF(AND(Q55&lt;&gt;P55,Q55&lt;&gt;O55,Q55&lt;&gt;N55,Q55&lt;&gt;M55,Q55&lt;&gt;L55,Q55&lt;&gt;K55,Q55&lt;&gt;J55,Q55&lt;&gt;I55,Q55&lt;&gt;H55,Q55&lt;&gt;G55,Q55&lt;&gt;F55),Q55,""))))))))))))</f>
        <v/>
      </c>
      <c r="Y55" s="73"/>
      <c r="AA55" s="79">
        <f t="array" ref="AA55">IF(COUNT(F55:Q55)=1,MAX(F55:Q55)-40,INDEX(A55:Q55,MAX((F55:Q55&lt;&gt;"")*COLUMN(F55:Q55)))-INDEX(A55:Q55,LARGE((F55:Q55&lt;&gt;"")*COLUMN(F55:Q55),2)))</f>
        <v>0</v>
      </c>
    </row>
    <row r="56" spans="1:27" x14ac:dyDescent="0.3">
      <c r="A56">
        <v>10</v>
      </c>
      <c r="B56" s="4" t="str">
        <f>IF(Graphique!D67="","",'Données à saisir'!$E$3-'Données à saisir'!C14)</f>
        <v/>
      </c>
      <c r="D56" s="57"/>
      <c r="F56" s="72" t="str">
        <f>IFERROR(VLOOKUP('Données à saisir'!D14,'CM - Poids'!$B$6:$C$160,2),"")</f>
        <v/>
      </c>
      <c r="G56" s="72" t="str">
        <f>IFERROR(VLOOKUP('Données à saisir'!F14,'CM - Poids'!$B$6:$C$160,2),"")</f>
        <v/>
      </c>
      <c r="H56" s="72" t="str">
        <f>IFERROR(VLOOKUP('Données à saisir'!H14,'CM - Poids'!$B$6:$C$160,2),"")</f>
        <v/>
      </c>
      <c r="I56" s="72" t="str">
        <f>IFERROR(VLOOKUP('Données à saisir'!J14,'CM - Poids'!$B$6:$C$160,2),"")</f>
        <v/>
      </c>
      <c r="J56" s="72" t="str">
        <f>IFERROR(VLOOKUP('Données à saisir'!L14,'CM - Poids'!$B$6:$C$160,2),"")</f>
        <v/>
      </c>
      <c r="K56" s="72" t="str">
        <f>IFERROR(VLOOKUP('Données à saisir'!N14,'CM - Poids'!$B$6:$C$160,2),"")</f>
        <v/>
      </c>
      <c r="L56" s="72" t="str">
        <f>IFERROR(VLOOKUP('Données à saisir'!P14,'CM - Poids'!$B$6:$C$160,2),"")</f>
        <v/>
      </c>
      <c r="M56" s="72" t="str">
        <f>IFERROR(VLOOKUP('Données à saisir'!R14,'CM - Poids'!$B$6:$C$160,2),"")</f>
        <v/>
      </c>
      <c r="N56" s="72" t="str">
        <f>IFERROR(VLOOKUP('Données à saisir'!T14,'CM - Poids'!$B$6:$C$160,2),"")</f>
        <v/>
      </c>
      <c r="O56" s="72" t="str">
        <f>IFERROR(VLOOKUP('Données à saisir'!V14,'CM - Poids'!$B$6:$C$160,2),"")</f>
        <v/>
      </c>
      <c r="P56" s="72" t="str">
        <f>IFERROR(VLOOKUP('Données à saisir'!X14,'CM - Poids'!$B$6:$C$160,2),"")</f>
        <v/>
      </c>
      <c r="Q56" s="72" t="str">
        <f>IFERROR(VLOOKUP('Données à saisir'!Z14,'CM - Poids'!$B$6:$C$160,2),"")</f>
        <v/>
      </c>
      <c r="T56" s="8" t="e">
        <f ca="1">IF(Graphique!D67&lt;=330,"",Objectifs!$A$79+(Objectifs!$B$82-Graphique!D67)/Graphique!E67)</f>
        <v>#VALUE!</v>
      </c>
      <c r="V56" s="71" t="str">
        <f>IF(AND(Q56="",P56="",O56="",N56="",M56="",L56="",K56="",J56="",I56="",H56="",G56=""),F56,IF(AND(Q56="",P56="",O56="",N56="",M56="",L56="",K56="",J56="",I56="",H56="",G56&lt;&gt;F56),G56,IF(AND(Q56="",P56="",O56="",N56="",M56="",L56="",K56="",J56="",I56="",H56&lt;&gt;G56,H56&lt;&gt;F56),H56,IF(AND(Q56="",P56="",O56="",N56="",M56="",L56="",K56="",J56="",I56&lt;&gt;H56,I56&lt;&gt;G56,I56&lt;&gt;F56),I56,IF(AND(Q56="",P56="",O56="",N56="",M56="",L56="",K56="",J56&lt;&gt;I56,J56&lt;&gt;H56,J56&lt;&gt;G56,J56&lt;&gt;F56),J56,IF(AND(Q56="",P56="",O56="",N56="",M56="",L56="",K56&lt;&gt;J56,K56&lt;&gt;I56,K56&lt;&gt;H56,K56&lt;&gt;G56,K56&lt;&gt;F56),K56,IF(AND(Q56="",P56="",O56="",N56="",M56="",L56&lt;&gt;K56,L56&lt;&gt;J56,L56&lt;&gt;I56,L56&lt;&gt;H56,L56&lt;&gt;G56,L56&lt;&gt;F56),L56,IF(AND(Q56="",P56="",O56="",N56="",M56&lt;&gt;L56,M56&lt;&gt;K56,M56&lt;&gt;J56,M56&lt;&gt;I56,M56&lt;&gt;H56,M56&lt;&gt;G56,M56&lt;&gt;F56),M56,IF(AND(Q56="",P56="",O56="",N56&lt;&gt;M56,N56&lt;&gt;L56,N56&lt;&gt;K56,N56&lt;&gt;J56,N56&lt;&gt;I56,N56&lt;&gt;H56,N56&lt;&gt;G56,N56&lt;&gt;F56),N56,IF(AND(Q56="",P56="",O56&lt;&gt;N56,O56&lt;&gt;M56,O56&lt;&gt;L56,O56&lt;&gt;K56,O56&lt;&gt;J56,O56&lt;&gt;I56,O56&lt;&gt;H56,O56&lt;&gt;G56,O56&lt;&gt;F56),O56,IF(AND(Q56="",P56&lt;&gt;O56,P56&lt;&gt;N56,P&lt;47&gt;M56,P56&lt;&gt;L56,P56&lt;&gt;K56,P56&lt;&gt;J56,P56&lt;&gt;I56,P56&lt;&gt;H56,P56&lt;&gt;G56,P56&lt;&gt;F56),P56,IF(AND(Q56&lt;&gt;P56,Q56&lt;&gt;O56,Q56&lt;&gt;N56,Q56&lt;&gt;M56,Q56&lt;&gt;L56,Q56&lt;&gt;K56,Q56&lt;&gt;J56,Q56&lt;&gt;I56,Q56&lt;&gt;H56,Q56&lt;&gt;G56,Q56&lt;&gt;F56),Q56,""))))))))))))</f>
        <v/>
      </c>
      <c r="Y56" s="73"/>
      <c r="AA56" s="79">
        <f t="array" ref="AA56">IF(COUNT(F56:Q56)=1,MAX(F56:Q56)-40,INDEX(A56:Q56,MAX((F56:Q56&lt;&gt;"")*COLUMN(F56:Q56)))-INDEX(A56:Q56,LARGE((F56:Q56&lt;&gt;"")*COLUMN(F56:Q56),2)))</f>
        <v>0</v>
      </c>
    </row>
    <row r="57" spans="1:27" x14ac:dyDescent="0.3">
      <c r="A57">
        <v>11</v>
      </c>
      <c r="B57" s="4" t="str">
        <f>IF(Graphique!D68="","",'Données à saisir'!$E$3-'Données à saisir'!C15)</f>
        <v/>
      </c>
      <c r="D57" s="57"/>
      <c r="F57" s="72" t="str">
        <f>IFERROR(VLOOKUP('Données à saisir'!D15,'CM - Poids'!$B$6:$C$160,2),"")</f>
        <v/>
      </c>
      <c r="G57" s="72" t="str">
        <f>IFERROR(VLOOKUP('Données à saisir'!F15,'CM - Poids'!$B$6:$C$160,2),"")</f>
        <v/>
      </c>
      <c r="H57" s="72" t="str">
        <f>IFERROR(VLOOKUP('Données à saisir'!H15,'CM - Poids'!$B$6:$C$160,2),"")</f>
        <v/>
      </c>
      <c r="I57" s="72" t="str">
        <f>IFERROR(VLOOKUP('Données à saisir'!J15,'CM - Poids'!$B$6:$C$160,2),"")</f>
        <v/>
      </c>
      <c r="J57" s="72" t="str">
        <f>IFERROR(VLOOKUP('Données à saisir'!L15,'CM - Poids'!$B$6:$C$160,2),"")</f>
        <v/>
      </c>
      <c r="K57" s="72" t="str">
        <f>IFERROR(VLOOKUP('Données à saisir'!N15,'CM - Poids'!$B$6:$C$160,2),"")</f>
        <v/>
      </c>
      <c r="L57" s="72" t="str">
        <f>IFERROR(VLOOKUP('Données à saisir'!P15,'CM - Poids'!$B$6:$C$160,2),"")</f>
        <v/>
      </c>
      <c r="M57" s="72" t="str">
        <f>IFERROR(VLOOKUP('Données à saisir'!R15,'CM - Poids'!$B$6:$C$160,2),"")</f>
        <v/>
      </c>
      <c r="N57" s="72" t="str">
        <f>IFERROR(VLOOKUP('Données à saisir'!T15,'CM - Poids'!$B$6:$C$160,2),"")</f>
        <v/>
      </c>
      <c r="O57" s="72" t="str">
        <f>IFERROR(VLOOKUP('Données à saisir'!V15,'CM - Poids'!$B$6:$C$160,2),"")</f>
        <v/>
      </c>
      <c r="P57" s="72" t="str">
        <f>IFERROR(VLOOKUP('Données à saisir'!X15,'CM - Poids'!$B$6:$C$160,2),"")</f>
        <v/>
      </c>
      <c r="Q57" s="72" t="str">
        <f>IFERROR(VLOOKUP('Données à saisir'!Z15,'CM - Poids'!$B$6:$C$160,2),"")</f>
        <v/>
      </c>
      <c r="T57" s="8" t="e">
        <f ca="1">IF(Graphique!D68&lt;=330,"",Objectifs!$A$79+(Objectifs!$B$82-Graphique!D68)/Graphique!E68)</f>
        <v>#VALUE!</v>
      </c>
      <c r="V57" s="71" t="str">
        <f>IF(AND(Q57="",P57="",O57="",N57="",M57="",L57="",K57="",J57="",I57="",H57="",G57=""),F57,IF(AND(Q57="",P57="",O57="",N57="",M57="",L57="",K57="",J57="",I57="",H57="",G57&lt;&gt;F57),G57,IF(AND(Q57="",P57="",O57="",N57="",M57="",L57="",K57="",J57="",I57="",H57&lt;&gt;G57,H57&lt;&gt;F57),H57,IF(AND(Q57="",P57="",O57="",N57="",M57="",L57="",K57="",J57="",I57&lt;&gt;H57,I57&lt;&gt;G57,I57&lt;&gt;F57),I57,IF(AND(Q57="",P57="",O57="",N57="",M57="",L57="",K57="",J57&lt;&gt;I57,J57&lt;&gt;H57,J57&lt;&gt;G57,J57&lt;&gt;F57),J57,IF(AND(Q57="",P57="",O57="",N57="",M57="",L57="",K57&lt;&gt;J57,K57&lt;&gt;I57,K57&lt;&gt;H57,K57&lt;&gt;G57,K57&lt;&gt;F57),K57,IF(AND(Q57="",P57="",O57="",N57="",M57="",L57&lt;&gt;K57,L57&lt;&gt;J57,L57&lt;&gt;I57,L57&lt;&gt;H57,L57&lt;&gt;G57,L57&lt;&gt;F57),L57,IF(AND(Q57="",P57="",O57="",N57="",M57&lt;&gt;L57,M57&lt;&gt;K57,M57&lt;&gt;J57,M57&lt;&gt;I57,M57&lt;&gt;H57,M57&lt;&gt;G57,M57&lt;&gt;F57),M57,IF(AND(Q57="",P57="",O57="",N57&lt;&gt;M57,N57&lt;&gt;L57,N57&lt;&gt;K57,N57&lt;&gt;J57,N57&lt;&gt;I57,N57&lt;&gt;H57,N57&lt;&gt;G57,N57&lt;&gt;F57),N57,IF(AND(Q57="",P57="",O57&lt;&gt;N57,O57&lt;&gt;M57,O57&lt;&gt;L57,O57&lt;&gt;K57,O57&lt;&gt;J57,O57&lt;&gt;I57,O57&lt;&gt;H57,O57&lt;&gt;G57,O57&lt;&gt;F57),O57,IF(AND(Q57="",P57&lt;&gt;O57,P57&lt;&gt;N57,P&lt;47&gt;M57,P57&lt;&gt;L57,P57&lt;&gt;K57,P57&lt;&gt;J57,P57&lt;&gt;I57,P57&lt;&gt;H57,P57&lt;&gt;G57,P57&lt;&gt;F57),P57,IF(AND(Q57&lt;&gt;P57,Q57&lt;&gt;O57,Q57&lt;&gt;N57,Q57&lt;&gt;M57,Q57&lt;&gt;L57,Q57&lt;&gt;K57,Q57&lt;&gt;J57,Q57&lt;&gt;I57,Q57&lt;&gt;H57,Q57&lt;&gt;G57,Q57&lt;&gt;F57),Q57,""))))))))))))</f>
        <v/>
      </c>
      <c r="Y57" s="73"/>
      <c r="AA57" s="79">
        <f t="array" ref="AA57">IF(COUNT(F57:Q57)=1,MAX(F57:Q57)-40,INDEX(A57:Q57,MAX((F57:Q57&lt;&gt;"")*COLUMN(F57:Q57)))-INDEX(A57:Q57,LARGE((F57:Q57&lt;&gt;"")*COLUMN(F57:Q57),2)))</f>
        <v>0</v>
      </c>
    </row>
    <row r="58" spans="1:27" x14ac:dyDescent="0.3">
      <c r="A58">
        <v>12</v>
      </c>
      <c r="B58" s="4" t="str">
        <f>IF(Graphique!D69="","",'Données à saisir'!$E$3-'Données à saisir'!C16)</f>
        <v/>
      </c>
      <c r="D58" s="57"/>
      <c r="F58" s="72" t="str">
        <f>IFERROR(VLOOKUP('Données à saisir'!D16,'CM - Poids'!$B$6:$C$160,2),"")</f>
        <v/>
      </c>
      <c r="G58" s="72" t="str">
        <f>IFERROR(VLOOKUP('Données à saisir'!F16,'CM - Poids'!$B$6:$C$160,2),"")</f>
        <v/>
      </c>
      <c r="H58" s="72" t="str">
        <f>IFERROR(VLOOKUP('Données à saisir'!H16,'CM - Poids'!$B$6:$C$160,2),"")</f>
        <v/>
      </c>
      <c r="I58" s="72" t="str">
        <f>IFERROR(VLOOKUP('Données à saisir'!J16,'CM - Poids'!$B$6:$C$160,2),"")</f>
        <v/>
      </c>
      <c r="J58" s="72" t="str">
        <f>IFERROR(VLOOKUP('Données à saisir'!L16,'CM - Poids'!$B$6:$C$160,2),"")</f>
        <v/>
      </c>
      <c r="K58" s="72" t="str">
        <f>IFERROR(VLOOKUP('Données à saisir'!N16,'CM - Poids'!$B$6:$C$160,2),"")</f>
        <v/>
      </c>
      <c r="L58" s="72" t="str">
        <f>IFERROR(VLOOKUP('Données à saisir'!P16,'CM - Poids'!$B$6:$C$160,2),"")</f>
        <v/>
      </c>
      <c r="M58" s="72" t="str">
        <f>IFERROR(VLOOKUP('Données à saisir'!R16,'CM - Poids'!$B$6:$C$160,2),"")</f>
        <v/>
      </c>
      <c r="N58" s="72" t="str">
        <f>IFERROR(VLOOKUP('Données à saisir'!T16,'CM - Poids'!$B$6:$C$160,2),"")</f>
        <v/>
      </c>
      <c r="O58" s="72" t="str">
        <f>IFERROR(VLOOKUP('Données à saisir'!V16,'CM - Poids'!$B$6:$C$160,2),"")</f>
        <v/>
      </c>
      <c r="P58" s="72" t="str">
        <f>IFERROR(VLOOKUP('Données à saisir'!X16,'CM - Poids'!$B$6:$C$160,2),"")</f>
        <v/>
      </c>
      <c r="Q58" s="72" t="str">
        <f>IFERROR(VLOOKUP('Données à saisir'!Z16,'CM - Poids'!$B$6:$C$160,2),"")</f>
        <v/>
      </c>
      <c r="T58" s="8" t="e">
        <f ca="1">IF(Graphique!D69&lt;=330,"",Objectifs!$A$79+(Objectifs!$B$82-Graphique!D69)/Graphique!E69)</f>
        <v>#VALUE!</v>
      </c>
      <c r="V58" s="71" t="str">
        <f>IF(AND(Q58="",P58="",O58="",N58="",M58="",L58="",K58="",J58="",I58="",H58="",G58=""),F58,IF(AND(Q58="",P58="",O58="",N58="",M58="",L58="",K58="",J58="",I58="",H58="",G58&lt;&gt;F58),G58,IF(AND(Q58="",P58="",O58="",N58="",M58="",L58="",K58="",J58="",I58="",H58&lt;&gt;G58,H58&lt;&gt;F58),H58,IF(AND(Q58="",P58="",O58="",N58="",M58="",L58="",K58="",J58="",I58&lt;&gt;H58,I58&lt;&gt;G58,I58&lt;&gt;F58),I58,IF(AND(Q58="",P58="",O58="",N58="",M58="",L58="",K58="",J58&lt;&gt;I58,J58&lt;&gt;H58,J58&lt;&gt;G58,J58&lt;&gt;F58),J58,IF(AND(Q58="",P58="",O58="",N58="",M58="",L58="",K58&lt;&gt;J58,K58&lt;&gt;I58,K58&lt;&gt;H58,K58&lt;&gt;G58,K58&lt;&gt;F58),K58,IF(AND(Q58="",P58="",O58="",N58="",M58="",L58&lt;&gt;K58,L58&lt;&gt;J58,L58&lt;&gt;I58,L58&lt;&gt;H58,L58&lt;&gt;G58,L58&lt;&gt;F58),L58,IF(AND(Q58="",P58="",O58="",N58="",M58&lt;&gt;L58,M58&lt;&gt;K58,M58&lt;&gt;J58,M58&lt;&gt;I58,M58&lt;&gt;H58,M58&lt;&gt;G58,M58&lt;&gt;F58),M58,IF(AND(Q58="",P58="",O58="",N58&lt;&gt;M58,N58&lt;&gt;L58,N58&lt;&gt;K58,N58&lt;&gt;J58,N58&lt;&gt;I58,N58&lt;&gt;H58,N58&lt;&gt;G58,N58&lt;&gt;F58),N58,IF(AND(Q58="",P58="",O58&lt;&gt;N58,O58&lt;&gt;M58,O58&lt;&gt;L58,O58&lt;&gt;K58,O58&lt;&gt;J58,O58&lt;&gt;I58,O58&lt;&gt;H58,O58&lt;&gt;G58,O58&lt;&gt;F58),O58,IF(AND(Q58="",P58&lt;&gt;O58,P58&lt;&gt;N58,P&lt;47&gt;M58,P58&lt;&gt;L58,P58&lt;&gt;K58,P58&lt;&gt;J58,P58&lt;&gt;I58,P58&lt;&gt;H58,P58&lt;&gt;G58,P58&lt;&gt;F58),P58,IF(AND(Q58&lt;&gt;P58,Q58&lt;&gt;O58,Q58&lt;&gt;N58,Q58&lt;&gt;M58,Q58&lt;&gt;L58,Q58&lt;&gt;K58,Q58&lt;&gt;J58,Q58&lt;&gt;I58,Q58&lt;&gt;H58,Q58&lt;&gt;G58,Q58&lt;&gt;F58),Q58,""))))))))))))</f>
        <v/>
      </c>
      <c r="Y58" s="73"/>
      <c r="AA58" s="79">
        <f t="array" ref="AA58">IF(COUNT(F58:Q58)=1,MAX(F58:Q58)-40,INDEX(A58:Q58,MAX((F58:Q58&lt;&gt;"")*COLUMN(F58:Q58)))-INDEX(A58:Q58,LARGE((F58:Q58&lt;&gt;"")*COLUMN(F58:Q58),2)))</f>
        <v>0</v>
      </c>
    </row>
    <row r="59" spans="1:27" x14ac:dyDescent="0.3">
      <c r="A59">
        <v>13</v>
      </c>
      <c r="B59" s="4" t="str">
        <f>IF(Graphique!D70="","",'Données à saisir'!$E$3-'Données à saisir'!C17)</f>
        <v/>
      </c>
      <c r="D59" s="57"/>
      <c r="F59" s="72" t="str">
        <f>IFERROR(VLOOKUP('Données à saisir'!D17,'CM - Poids'!$B$6:$C$160,2),"")</f>
        <v/>
      </c>
      <c r="G59" s="72" t="str">
        <f>IFERROR(VLOOKUP('Données à saisir'!F17,'CM - Poids'!$B$6:$C$160,2),"")</f>
        <v/>
      </c>
      <c r="H59" s="72" t="str">
        <f>IFERROR(VLOOKUP('Données à saisir'!H17,'CM - Poids'!$B$6:$C$160,2),"")</f>
        <v/>
      </c>
      <c r="I59" s="72" t="str">
        <f>IFERROR(VLOOKUP('Données à saisir'!J17,'CM - Poids'!$B$6:$C$160,2),"")</f>
        <v/>
      </c>
      <c r="J59" s="72" t="str">
        <f>IFERROR(VLOOKUP('Données à saisir'!L17,'CM - Poids'!$B$6:$C$160,2),"")</f>
        <v/>
      </c>
      <c r="K59" s="72" t="str">
        <f>IFERROR(VLOOKUP('Données à saisir'!N17,'CM - Poids'!$B$6:$C$160,2),"")</f>
        <v/>
      </c>
      <c r="L59" s="72" t="str">
        <f>IFERROR(VLOOKUP('Données à saisir'!P17,'CM - Poids'!$B$6:$C$160,2),"")</f>
        <v/>
      </c>
      <c r="M59" s="72" t="str">
        <f>IFERROR(VLOOKUP('Données à saisir'!R17,'CM - Poids'!$B$6:$C$160,2),"")</f>
        <v/>
      </c>
      <c r="N59" s="72" t="str">
        <f>IFERROR(VLOOKUP('Données à saisir'!T17,'CM - Poids'!$B$6:$C$160,2),"")</f>
        <v/>
      </c>
      <c r="O59" s="72" t="str">
        <f>IFERROR(VLOOKUP('Données à saisir'!V17,'CM - Poids'!$B$6:$C$160,2),"")</f>
        <v/>
      </c>
      <c r="P59" s="72" t="str">
        <f>IFERROR(VLOOKUP('Données à saisir'!X17,'CM - Poids'!$B$6:$C$160,2),"")</f>
        <v/>
      </c>
      <c r="Q59" s="72" t="str">
        <f>IFERROR(VLOOKUP('Données à saisir'!Z17,'CM - Poids'!$B$6:$C$160,2),"")</f>
        <v/>
      </c>
      <c r="T59" s="8" t="e">
        <f ca="1">IF(Graphique!D70&lt;=330,"",Objectifs!$A$79+(Objectifs!$B$82-Graphique!D70)/Graphique!E70)</f>
        <v>#VALUE!</v>
      </c>
      <c r="V59" s="71" t="str">
        <f>IF(AND(Q59="",P59="",O59="",N59="",M59="",L59="",K59="",J59="",I59="",H59="",G59=""),F59,IF(AND(Q59="",P59="",O59="",N59="",M59="",L59="",K59="",J59="",I59="",H59="",G59&lt;&gt;F59),G59,IF(AND(Q59="",P59="",O59="",N59="",M59="",L59="",K59="",J59="",I59="",H59&lt;&gt;G59,H59&lt;&gt;F59),H59,IF(AND(Q59="",P59="",O59="",N59="",M59="",L59="",K59="",J59="",I59&lt;&gt;H59,I59&lt;&gt;G59,I59&lt;&gt;F59),I59,IF(AND(Q59="",P59="",O59="",N59="",M59="",L59="",K59="",J59&lt;&gt;I59,J59&lt;&gt;H59,J59&lt;&gt;G59,J59&lt;&gt;F59),J59,IF(AND(Q59="",P59="",O59="",N59="",M59="",L59="",K59&lt;&gt;J59,K59&lt;&gt;I59,K59&lt;&gt;H59,K59&lt;&gt;G59,K59&lt;&gt;F59),K59,IF(AND(Q59="",P59="",O59="",N59="",M59="",L59&lt;&gt;K59,L59&lt;&gt;J59,L59&lt;&gt;I59,L59&lt;&gt;H59,L59&lt;&gt;G59,L59&lt;&gt;F59),L59,IF(AND(Q59="",P59="",O59="",N59="",M59&lt;&gt;L59,M59&lt;&gt;K59,M59&lt;&gt;J59,M59&lt;&gt;I59,M59&lt;&gt;H59,M59&lt;&gt;G59,M59&lt;&gt;F59),M59,IF(AND(Q59="",P59="",O59="",N59&lt;&gt;M59,N59&lt;&gt;L59,N59&lt;&gt;K59,N59&lt;&gt;J59,N59&lt;&gt;I59,N59&lt;&gt;H59,N59&lt;&gt;G59,N59&lt;&gt;F59),N59,IF(AND(Q59="",P59="",O59&lt;&gt;N59,O59&lt;&gt;M59,O59&lt;&gt;L59,O59&lt;&gt;K59,O59&lt;&gt;J59,O59&lt;&gt;I59,O59&lt;&gt;H59,O59&lt;&gt;G59,O59&lt;&gt;F59),O59,IF(AND(Q59="",P59&lt;&gt;O59,P59&lt;&gt;N59,P&lt;47&gt;M59,P59&lt;&gt;L59,P59&lt;&gt;K59,P59&lt;&gt;J59,P59&lt;&gt;I59,P59&lt;&gt;H59,P59&lt;&gt;G59,P59&lt;&gt;F59),P59,IF(AND(Q59&lt;&gt;P59,Q59&lt;&gt;O59,Q59&lt;&gt;N59,Q59&lt;&gt;M59,Q59&lt;&gt;L59,Q59&lt;&gt;K59,Q59&lt;&gt;J59,Q59&lt;&gt;I59,Q59&lt;&gt;H59,Q59&lt;&gt;G59,Q59&lt;&gt;F59),Q59,""))))))))))))</f>
        <v/>
      </c>
      <c r="Y59" s="73"/>
      <c r="AA59" s="79">
        <f t="array" ref="AA59">IF(COUNT(F59:Q59)=1,MAX(F59:Q59)-40,INDEX(A59:Q59,MAX((F59:Q59&lt;&gt;"")*COLUMN(F59:Q59)))-INDEX(A59:Q59,LARGE((F59:Q59&lt;&gt;"")*COLUMN(F59:Q59),2)))</f>
        <v>0</v>
      </c>
    </row>
    <row r="60" spans="1:27" x14ac:dyDescent="0.3">
      <c r="A60">
        <v>14</v>
      </c>
      <c r="B60" s="4" t="str">
        <f>IF(Graphique!D71="","",'Données à saisir'!$E$3-'Données à saisir'!C18)</f>
        <v/>
      </c>
      <c r="D60" s="57"/>
      <c r="F60" s="72" t="str">
        <f>IFERROR(VLOOKUP('Données à saisir'!D18,'CM - Poids'!$B$6:$C$160,2),"")</f>
        <v/>
      </c>
      <c r="G60" s="72" t="str">
        <f>IFERROR(VLOOKUP('Données à saisir'!F18,'CM - Poids'!$B$6:$C$160,2),"")</f>
        <v/>
      </c>
      <c r="H60" s="72" t="str">
        <f>IFERROR(VLOOKUP('Données à saisir'!H18,'CM - Poids'!$B$6:$C$160,2),"")</f>
        <v/>
      </c>
      <c r="I60" s="72" t="str">
        <f>IFERROR(VLOOKUP('Données à saisir'!J18,'CM - Poids'!$B$6:$C$160,2),"")</f>
        <v/>
      </c>
      <c r="J60" s="72" t="str">
        <f>IFERROR(VLOOKUP('Données à saisir'!L18,'CM - Poids'!$B$6:$C$160,2),"")</f>
        <v/>
      </c>
      <c r="K60" s="72" t="str">
        <f>IFERROR(VLOOKUP('Données à saisir'!N18,'CM - Poids'!$B$6:$C$160,2),"")</f>
        <v/>
      </c>
      <c r="L60" s="72" t="str">
        <f>IFERROR(VLOOKUP('Données à saisir'!P18,'CM - Poids'!$B$6:$C$160,2),"")</f>
        <v/>
      </c>
      <c r="M60" s="72" t="str">
        <f>IFERROR(VLOOKUP('Données à saisir'!R18,'CM - Poids'!$B$6:$C$160,2),"")</f>
        <v/>
      </c>
      <c r="N60" s="72" t="str">
        <f>IFERROR(VLOOKUP('Données à saisir'!T18,'CM - Poids'!$B$6:$C$160,2),"")</f>
        <v/>
      </c>
      <c r="O60" s="72" t="str">
        <f>IFERROR(VLOOKUP('Données à saisir'!V18,'CM - Poids'!$B$6:$C$160,2),"")</f>
        <v/>
      </c>
      <c r="P60" s="72" t="str">
        <f>IFERROR(VLOOKUP('Données à saisir'!X18,'CM - Poids'!$B$6:$C$160,2),"")</f>
        <v/>
      </c>
      <c r="Q60" s="72" t="str">
        <f>IFERROR(VLOOKUP('Données à saisir'!Z18,'CM - Poids'!$B$6:$C$160,2),"")</f>
        <v/>
      </c>
      <c r="T60" s="8" t="e">
        <f ca="1">IF(Graphique!D71&lt;=330,"",Objectifs!$A$79+(Objectifs!$B$82-Graphique!D71)/Graphique!E71)</f>
        <v>#VALUE!</v>
      </c>
      <c r="V60" s="71" t="str">
        <f>IF(AND(Q60="",P60="",O60="",N60="",M60="",L60="",K60="",J60="",I60="",H60="",G60=""),F60,IF(AND(Q60="",P60="",O60="",N60="",M60="",L60="",K60="",J60="",I60="",H60="",G60&lt;&gt;F60),G60,IF(AND(Q60="",P60="",O60="",N60="",M60="",L60="",K60="",J60="",I60="",H60&lt;&gt;G60,H60&lt;&gt;F60),H60,IF(AND(Q60="",P60="",O60="",N60="",M60="",L60="",K60="",J60="",I60&lt;&gt;H60,I60&lt;&gt;G60,I60&lt;&gt;F60),I60,IF(AND(Q60="",P60="",O60="",N60="",M60="",L60="",K60="",J60&lt;&gt;I60,J60&lt;&gt;H60,J60&lt;&gt;G60,J60&lt;&gt;F60),J60,IF(AND(Q60="",P60="",O60="",N60="",M60="",L60="",K60&lt;&gt;J60,K60&lt;&gt;I60,K60&lt;&gt;H60,K60&lt;&gt;G60,K60&lt;&gt;F60),K60,IF(AND(Q60="",P60="",O60="",N60="",M60="",L60&lt;&gt;K60,L60&lt;&gt;J60,L60&lt;&gt;I60,L60&lt;&gt;H60,L60&lt;&gt;G60,L60&lt;&gt;F60),L60,IF(AND(Q60="",P60="",O60="",N60="",M60&lt;&gt;L60,M60&lt;&gt;K60,M60&lt;&gt;J60,M60&lt;&gt;I60,M60&lt;&gt;H60,M60&lt;&gt;G60,M60&lt;&gt;F60),M60,IF(AND(Q60="",P60="",O60="",N60&lt;&gt;M60,N60&lt;&gt;L60,N60&lt;&gt;K60,N60&lt;&gt;J60,N60&lt;&gt;I60,N60&lt;&gt;H60,N60&lt;&gt;G60,N60&lt;&gt;F60),N60,IF(AND(Q60="",P60="",O60&lt;&gt;N60,O60&lt;&gt;M60,O60&lt;&gt;L60,O60&lt;&gt;K60,O60&lt;&gt;J60,O60&lt;&gt;I60,O60&lt;&gt;H60,O60&lt;&gt;G60,O60&lt;&gt;F60),O60,IF(AND(Q60="",P60&lt;&gt;O60,P60&lt;&gt;N60,P&lt;47&gt;M60,P60&lt;&gt;L60,P60&lt;&gt;K60,P60&lt;&gt;J60,P60&lt;&gt;I60,P60&lt;&gt;H60,P60&lt;&gt;G60,P60&lt;&gt;F60),P60,IF(AND(Q60&lt;&gt;P60,Q60&lt;&gt;O60,Q60&lt;&gt;N60,Q60&lt;&gt;M60,Q60&lt;&gt;L60,Q60&lt;&gt;K60,Q60&lt;&gt;J60,Q60&lt;&gt;I60,Q60&lt;&gt;H60,Q60&lt;&gt;G60,Q60&lt;&gt;F60),Q60,""))))))))))))</f>
        <v/>
      </c>
      <c r="Y60" s="73"/>
      <c r="AA60" s="79">
        <f t="array" ref="AA60">IF(COUNT(F60:Q60)=1,MAX(F60:Q60)-40,INDEX(A60:Q60,MAX((F60:Q60&lt;&gt;"")*COLUMN(F60:Q60)))-INDEX(A60:Q60,LARGE((F60:Q60&lt;&gt;"")*COLUMN(F60:Q60),2)))</f>
        <v>0</v>
      </c>
    </row>
    <row r="61" spans="1:27" x14ac:dyDescent="0.3">
      <c r="A61">
        <v>15</v>
      </c>
      <c r="B61" s="4" t="str">
        <f>IF(Graphique!D72="","",'Données à saisir'!$E$3-'Données à saisir'!C19)</f>
        <v/>
      </c>
      <c r="D61" s="57"/>
      <c r="F61" s="72" t="str">
        <f>IFERROR(VLOOKUP('Données à saisir'!D19,'CM - Poids'!$B$6:$C$160,2),"")</f>
        <v/>
      </c>
      <c r="G61" s="72" t="str">
        <f>IFERROR(VLOOKUP('Données à saisir'!F19,'CM - Poids'!$B$6:$C$160,2),"")</f>
        <v/>
      </c>
      <c r="H61" s="72" t="str">
        <f>IFERROR(VLOOKUP('Données à saisir'!H19,'CM - Poids'!$B$6:$C$160,2),"")</f>
        <v/>
      </c>
      <c r="I61" s="72" t="str">
        <f>IFERROR(VLOOKUP('Données à saisir'!J19,'CM - Poids'!$B$6:$C$160,2),"")</f>
        <v/>
      </c>
      <c r="J61" s="72" t="str">
        <f>IFERROR(VLOOKUP('Données à saisir'!L19,'CM - Poids'!$B$6:$C$160,2),"")</f>
        <v/>
      </c>
      <c r="K61" s="72" t="str">
        <f>IFERROR(VLOOKUP('Données à saisir'!N19,'CM - Poids'!$B$6:$C$160,2),"")</f>
        <v/>
      </c>
      <c r="L61" s="72" t="str">
        <f>IFERROR(VLOOKUP('Données à saisir'!P19,'CM - Poids'!$B$6:$C$160,2),"")</f>
        <v/>
      </c>
      <c r="M61" s="72" t="str">
        <f>IFERROR(VLOOKUP('Données à saisir'!R19,'CM - Poids'!$B$6:$C$160,2),"")</f>
        <v/>
      </c>
      <c r="N61" s="72" t="str">
        <f>IFERROR(VLOOKUP('Données à saisir'!T19,'CM - Poids'!$B$6:$C$160,2),"")</f>
        <v/>
      </c>
      <c r="O61" s="72" t="str">
        <f>IFERROR(VLOOKUP('Données à saisir'!V19,'CM - Poids'!$B$6:$C$160,2),"")</f>
        <v/>
      </c>
      <c r="P61" s="72" t="str">
        <f>IFERROR(VLOOKUP('Données à saisir'!X19,'CM - Poids'!$B$6:$C$160,2),"")</f>
        <v/>
      </c>
      <c r="Q61" s="72" t="str">
        <f>IFERROR(VLOOKUP('Données à saisir'!Z19,'CM - Poids'!$B$6:$C$160,2),"")</f>
        <v/>
      </c>
      <c r="T61" s="8" t="e">
        <f ca="1">IF(Graphique!D72&lt;=330,"",Objectifs!$A$79+(Objectifs!$B$82-Graphique!D72)/Graphique!E72)</f>
        <v>#VALUE!</v>
      </c>
      <c r="V61" s="71" t="str">
        <f>IF(AND(Q61="",P61="",O61="",N61="",M61="",L61="",K61="",J61="",I61="",H61="",G61=""),F61,IF(AND(Q61="",P61="",O61="",N61="",M61="",L61="",K61="",J61="",I61="",H61="",G61&lt;&gt;F61),G61,IF(AND(Q61="",P61="",O61="",N61="",M61="",L61="",K61="",J61="",I61="",H61&lt;&gt;G61,H61&lt;&gt;F61),H61,IF(AND(Q61="",P61="",O61="",N61="",M61="",L61="",K61="",J61="",I61&lt;&gt;H61,I61&lt;&gt;G61,I61&lt;&gt;F61),I61,IF(AND(Q61="",P61="",O61="",N61="",M61="",L61="",K61="",J61&lt;&gt;I61,J61&lt;&gt;H61,J61&lt;&gt;G61,J61&lt;&gt;F61),J61,IF(AND(Q61="",P61="",O61="",N61="",M61="",L61="",K61&lt;&gt;J61,K61&lt;&gt;I61,K61&lt;&gt;H61,K61&lt;&gt;G61,K61&lt;&gt;F61),K61,IF(AND(Q61="",P61="",O61="",N61="",M61="",L61&lt;&gt;K61,L61&lt;&gt;J61,L61&lt;&gt;I61,L61&lt;&gt;H61,L61&lt;&gt;G61,L61&lt;&gt;F61),L61,IF(AND(Q61="",P61="",O61="",N61="",M61&lt;&gt;L61,M61&lt;&gt;K61,M61&lt;&gt;J61,M61&lt;&gt;I61,M61&lt;&gt;H61,M61&lt;&gt;G61,M61&lt;&gt;F61),M61,IF(AND(Q61="",P61="",O61="",N61&lt;&gt;M61,N61&lt;&gt;L61,N61&lt;&gt;K61,N61&lt;&gt;J61,N61&lt;&gt;I61,N61&lt;&gt;H61,N61&lt;&gt;G61,N61&lt;&gt;F61),N61,IF(AND(Q61="",P61="",O61&lt;&gt;N61,O61&lt;&gt;M61,O61&lt;&gt;L61,O61&lt;&gt;K61,O61&lt;&gt;J61,O61&lt;&gt;I61,O61&lt;&gt;H61,O61&lt;&gt;G61,O61&lt;&gt;F61),O61,IF(AND(Q61="",P61&lt;&gt;O61,P61&lt;&gt;N61,P&lt;47&gt;M61,P61&lt;&gt;L61,P61&lt;&gt;K61,P61&lt;&gt;J61,P61&lt;&gt;I61,P61&lt;&gt;H61,P61&lt;&gt;G61,P61&lt;&gt;F61),P61,IF(AND(Q61&lt;&gt;P61,Q61&lt;&gt;O61,Q61&lt;&gt;N61,Q61&lt;&gt;M61,Q61&lt;&gt;L61,Q61&lt;&gt;K61,Q61&lt;&gt;J61,Q61&lt;&gt;I61,Q61&lt;&gt;H61,Q61&lt;&gt;G61,Q61&lt;&gt;F61),Q61,""))))))))))))</f>
        <v/>
      </c>
      <c r="Y61" s="73"/>
      <c r="AA61" s="79">
        <f t="array" ref="AA61">IF(COUNT(F61:Q61)=1,MAX(F61:Q61)-40,INDEX(A61:Q61,MAX((F61:Q61&lt;&gt;"")*COLUMN(F61:Q61)))-INDEX(A61:Q61,LARGE((F61:Q61&lt;&gt;"")*COLUMN(F61:Q61),2)))</f>
        <v>0</v>
      </c>
    </row>
    <row r="62" spans="1:27" x14ac:dyDescent="0.3">
      <c r="A62">
        <v>16</v>
      </c>
      <c r="B62" s="4" t="str">
        <f>IF(Graphique!D73="","",'Données à saisir'!$E$3-'Données à saisir'!C20)</f>
        <v/>
      </c>
      <c r="D62" s="57"/>
      <c r="F62" s="72" t="str">
        <f>IFERROR(VLOOKUP('Données à saisir'!D20,'CM - Poids'!$B$6:$C$160,2),"")</f>
        <v/>
      </c>
      <c r="G62" s="72" t="str">
        <f>IFERROR(VLOOKUP('Données à saisir'!F20,'CM - Poids'!$B$6:$C$160,2),"")</f>
        <v/>
      </c>
      <c r="H62" s="72" t="str">
        <f>IFERROR(VLOOKUP('Données à saisir'!H20,'CM - Poids'!$B$6:$C$160,2),"")</f>
        <v/>
      </c>
      <c r="I62" s="72" t="str">
        <f>IFERROR(VLOOKUP('Données à saisir'!J20,'CM - Poids'!$B$6:$C$160,2),"")</f>
        <v/>
      </c>
      <c r="J62" s="72" t="str">
        <f>IFERROR(VLOOKUP('Données à saisir'!L20,'CM - Poids'!$B$6:$C$160,2),"")</f>
        <v/>
      </c>
      <c r="K62" s="72" t="str">
        <f>IFERROR(VLOOKUP('Données à saisir'!N20,'CM - Poids'!$B$6:$C$160,2),"")</f>
        <v/>
      </c>
      <c r="L62" s="72" t="str">
        <f>IFERROR(VLOOKUP('Données à saisir'!P20,'CM - Poids'!$B$6:$C$160,2),"")</f>
        <v/>
      </c>
      <c r="M62" s="72" t="str">
        <f>IFERROR(VLOOKUP('Données à saisir'!R20,'CM - Poids'!$B$6:$C$160,2),"")</f>
        <v/>
      </c>
      <c r="N62" s="72" t="str">
        <f>IFERROR(VLOOKUP('Données à saisir'!T20,'CM - Poids'!$B$6:$C$160,2),"")</f>
        <v/>
      </c>
      <c r="O62" s="72" t="str">
        <f>IFERROR(VLOOKUP('Données à saisir'!V20,'CM - Poids'!$B$6:$C$160,2),"")</f>
        <v/>
      </c>
      <c r="P62" s="72" t="str">
        <f>IFERROR(VLOOKUP('Données à saisir'!X20,'CM - Poids'!$B$6:$C$160,2),"")</f>
        <v/>
      </c>
      <c r="Q62" s="72" t="str">
        <f>IFERROR(VLOOKUP('Données à saisir'!Z20,'CM - Poids'!$B$6:$C$160,2),"")</f>
        <v/>
      </c>
      <c r="T62" s="8" t="e">
        <f ca="1">IF(Graphique!D73&lt;=330,"",Objectifs!$A$79+(Objectifs!$B$82-Graphique!D73)/Graphique!E73)</f>
        <v>#VALUE!</v>
      </c>
      <c r="V62" s="71" t="str">
        <f>IF(AND(Q62="",P62="",O62="",N62="",M62="",L62="",K62="",J62="",I62="",H62="",G62=""),F62,IF(AND(Q62="",P62="",O62="",N62="",M62="",L62="",K62="",J62="",I62="",H62="",G62&lt;&gt;F62),G62,IF(AND(Q62="",P62="",O62="",N62="",M62="",L62="",K62="",J62="",I62="",H62&lt;&gt;G62,H62&lt;&gt;F62),H62,IF(AND(Q62="",P62="",O62="",N62="",M62="",L62="",K62="",J62="",I62&lt;&gt;H62,I62&lt;&gt;G62,I62&lt;&gt;F62),I62,IF(AND(Q62="",P62="",O62="",N62="",M62="",L62="",K62="",J62&lt;&gt;I62,J62&lt;&gt;H62,J62&lt;&gt;G62,J62&lt;&gt;F62),J62,IF(AND(Q62="",P62="",O62="",N62="",M62="",L62="",K62&lt;&gt;J62,K62&lt;&gt;I62,K62&lt;&gt;H62,K62&lt;&gt;G62,K62&lt;&gt;F62),K62,IF(AND(Q62="",P62="",O62="",N62="",M62="",L62&lt;&gt;K62,L62&lt;&gt;J62,L62&lt;&gt;I62,L62&lt;&gt;H62,L62&lt;&gt;G62,L62&lt;&gt;F62),L62,IF(AND(Q62="",P62="",O62="",N62="",M62&lt;&gt;L62,M62&lt;&gt;K62,M62&lt;&gt;J62,M62&lt;&gt;I62,M62&lt;&gt;H62,M62&lt;&gt;G62,M62&lt;&gt;F62),M62,IF(AND(Q62="",P62="",O62="",N62&lt;&gt;M62,N62&lt;&gt;L62,N62&lt;&gt;K62,N62&lt;&gt;J62,N62&lt;&gt;I62,N62&lt;&gt;H62,N62&lt;&gt;G62,N62&lt;&gt;F62),N62,IF(AND(Q62="",P62="",O62&lt;&gt;N62,O62&lt;&gt;M62,O62&lt;&gt;L62,O62&lt;&gt;K62,O62&lt;&gt;J62,O62&lt;&gt;I62,O62&lt;&gt;H62,O62&lt;&gt;G62,O62&lt;&gt;F62),O62,IF(AND(Q62="",P62&lt;&gt;O62,P62&lt;&gt;N62,P&lt;47&gt;M62,P62&lt;&gt;L62,P62&lt;&gt;K62,P62&lt;&gt;J62,P62&lt;&gt;I62,P62&lt;&gt;H62,P62&lt;&gt;G62,P62&lt;&gt;F62),P62,IF(AND(Q62&lt;&gt;P62,Q62&lt;&gt;O62,Q62&lt;&gt;N62,Q62&lt;&gt;M62,Q62&lt;&gt;L62,Q62&lt;&gt;K62,Q62&lt;&gt;J62,Q62&lt;&gt;I62,Q62&lt;&gt;H62,Q62&lt;&gt;G62,Q62&lt;&gt;F62),Q62,""))))))))))))</f>
        <v/>
      </c>
      <c r="Y62" s="73"/>
      <c r="AA62" s="79">
        <f t="array" ref="AA62">IF(COUNT(F62:Q62)=1,MAX(F62:Q62)-40,INDEX(A62:Q62,MAX((F62:Q62&lt;&gt;"")*COLUMN(F62:Q62)))-INDEX(A62:Q62,LARGE((F62:Q62&lt;&gt;"")*COLUMN(F62:Q62),2)))</f>
        <v>0</v>
      </c>
    </row>
    <row r="63" spans="1:27" x14ac:dyDescent="0.3">
      <c r="A63">
        <v>17</v>
      </c>
      <c r="B63" s="4" t="str">
        <f>IF(Graphique!D74="","",'Données à saisir'!$E$3-'Données à saisir'!C21)</f>
        <v/>
      </c>
      <c r="D63" s="57"/>
      <c r="F63" s="72" t="str">
        <f>IFERROR(VLOOKUP('Données à saisir'!D21,'CM - Poids'!$B$6:$C$160,2),"")</f>
        <v/>
      </c>
      <c r="G63" s="72" t="str">
        <f>IFERROR(VLOOKUP('Données à saisir'!F21,'CM - Poids'!$B$6:$C$160,2),"")</f>
        <v/>
      </c>
      <c r="H63" s="72" t="str">
        <f>IFERROR(VLOOKUP('Données à saisir'!H21,'CM - Poids'!$B$6:$C$160,2),"")</f>
        <v/>
      </c>
      <c r="I63" s="72" t="str">
        <f>IFERROR(VLOOKUP('Données à saisir'!J21,'CM - Poids'!$B$6:$C$160,2),"")</f>
        <v/>
      </c>
      <c r="J63" s="72" t="str">
        <f>IFERROR(VLOOKUP('Données à saisir'!L21,'CM - Poids'!$B$6:$C$160,2),"")</f>
        <v/>
      </c>
      <c r="K63" s="72" t="str">
        <f>IFERROR(VLOOKUP('Données à saisir'!N21,'CM - Poids'!$B$6:$C$160,2),"")</f>
        <v/>
      </c>
      <c r="L63" s="72" t="str">
        <f>IFERROR(VLOOKUP('Données à saisir'!P21,'CM - Poids'!$B$6:$C$160,2),"")</f>
        <v/>
      </c>
      <c r="M63" s="72" t="str">
        <f>IFERROR(VLOOKUP('Données à saisir'!R21,'CM - Poids'!$B$6:$C$160,2),"")</f>
        <v/>
      </c>
      <c r="N63" s="72" t="str">
        <f>IFERROR(VLOOKUP('Données à saisir'!T21,'CM - Poids'!$B$6:$C$160,2),"")</f>
        <v/>
      </c>
      <c r="O63" s="72" t="str">
        <f>IFERROR(VLOOKUP('Données à saisir'!V21,'CM - Poids'!$B$6:$C$160,2),"")</f>
        <v/>
      </c>
      <c r="P63" s="72" t="str">
        <f>IFERROR(VLOOKUP('Données à saisir'!X21,'CM - Poids'!$B$6:$C$160,2),"")</f>
        <v/>
      </c>
      <c r="Q63" s="72" t="str">
        <f>IFERROR(VLOOKUP('Données à saisir'!Z21,'CM - Poids'!$B$6:$C$160,2),"")</f>
        <v/>
      </c>
      <c r="T63" s="8" t="e">
        <f ca="1">IF(Graphique!D74&lt;=330,"",Objectifs!$A$79+(Objectifs!$B$82-Graphique!D74)/Graphique!E74)</f>
        <v>#VALUE!</v>
      </c>
      <c r="V63" s="71" t="str">
        <f>IF(AND(Q63="",P63="",O63="",N63="",M63="",L63="",K63="",J63="",I63="",H63="",G63=""),F63,IF(AND(Q63="",P63="",O63="",N63="",M63="",L63="",K63="",J63="",I63="",H63="",G63&lt;&gt;F63),G63,IF(AND(Q63="",P63="",O63="",N63="",M63="",L63="",K63="",J63="",I63="",H63&lt;&gt;G63,H63&lt;&gt;F63),H63,IF(AND(Q63="",P63="",O63="",N63="",M63="",L63="",K63="",J63="",I63&lt;&gt;H63,I63&lt;&gt;G63,I63&lt;&gt;F63),I63,IF(AND(Q63="",P63="",O63="",N63="",M63="",L63="",K63="",J63&lt;&gt;I63,J63&lt;&gt;H63,J63&lt;&gt;G63,J63&lt;&gt;F63),J63,IF(AND(Q63="",P63="",O63="",N63="",M63="",L63="",K63&lt;&gt;J63,K63&lt;&gt;I63,K63&lt;&gt;H63,K63&lt;&gt;G63,K63&lt;&gt;F63),K63,IF(AND(Q63="",P63="",O63="",N63="",M63="",L63&lt;&gt;K63,L63&lt;&gt;J63,L63&lt;&gt;I63,L63&lt;&gt;H63,L63&lt;&gt;G63,L63&lt;&gt;F63),L63,IF(AND(Q63="",P63="",O63="",N63="",M63&lt;&gt;L63,M63&lt;&gt;K63,M63&lt;&gt;J63,M63&lt;&gt;I63,M63&lt;&gt;H63,M63&lt;&gt;G63,M63&lt;&gt;F63),M63,IF(AND(Q63="",P63="",O63="",N63&lt;&gt;M63,N63&lt;&gt;L63,N63&lt;&gt;K63,N63&lt;&gt;J63,N63&lt;&gt;I63,N63&lt;&gt;H63,N63&lt;&gt;G63,N63&lt;&gt;F63),N63,IF(AND(Q63="",P63="",O63&lt;&gt;N63,O63&lt;&gt;M63,O63&lt;&gt;L63,O63&lt;&gt;K63,O63&lt;&gt;J63,O63&lt;&gt;I63,O63&lt;&gt;H63,O63&lt;&gt;G63,O63&lt;&gt;F63),O63,IF(AND(Q63="",P63&lt;&gt;O63,P63&lt;&gt;N63,P&lt;47&gt;M63,P63&lt;&gt;L63,P63&lt;&gt;K63,P63&lt;&gt;J63,P63&lt;&gt;I63,P63&lt;&gt;H63,P63&lt;&gt;G63,P63&lt;&gt;F63),P63,IF(AND(Q63&lt;&gt;P63,Q63&lt;&gt;O63,Q63&lt;&gt;N63,Q63&lt;&gt;M63,Q63&lt;&gt;L63,Q63&lt;&gt;K63,Q63&lt;&gt;J63,Q63&lt;&gt;I63,Q63&lt;&gt;H63,Q63&lt;&gt;G63,Q63&lt;&gt;F63),Q63,""))))))))))))</f>
        <v/>
      </c>
      <c r="Y63" s="73"/>
      <c r="AA63" s="79">
        <f t="array" ref="AA63">IF(COUNT(F63:Q63)=1,MAX(F63:Q63)-40,INDEX(A63:Q63,MAX((F63:Q63&lt;&gt;"")*COLUMN(F63:Q63)))-INDEX(A63:Q63,LARGE((F63:Q63&lt;&gt;"")*COLUMN(F63:Q63),2)))</f>
        <v>0</v>
      </c>
    </row>
    <row r="64" spans="1:27" x14ac:dyDescent="0.3">
      <c r="A64">
        <v>18</v>
      </c>
      <c r="B64" s="4" t="str">
        <f>IF(Graphique!D75="","",'Données à saisir'!$E$3-'Données à saisir'!C22)</f>
        <v/>
      </c>
      <c r="D64" s="57"/>
      <c r="F64" s="72" t="str">
        <f>IFERROR(VLOOKUP('Données à saisir'!D22,'CM - Poids'!$B$6:$C$160,2),"")</f>
        <v/>
      </c>
      <c r="G64" s="72" t="str">
        <f>IFERROR(VLOOKUP('Données à saisir'!F22,'CM - Poids'!$B$6:$C$160,2),"")</f>
        <v/>
      </c>
      <c r="H64" s="72" t="str">
        <f>IFERROR(VLOOKUP('Données à saisir'!H22,'CM - Poids'!$B$6:$C$160,2),"")</f>
        <v/>
      </c>
      <c r="I64" s="72" t="str">
        <f>IFERROR(VLOOKUP('Données à saisir'!J22,'CM - Poids'!$B$6:$C$160,2),"")</f>
        <v/>
      </c>
      <c r="J64" s="72" t="str">
        <f>IFERROR(VLOOKUP('Données à saisir'!L22,'CM - Poids'!$B$6:$C$160,2),"")</f>
        <v/>
      </c>
      <c r="K64" s="72" t="str">
        <f>IFERROR(VLOOKUP('Données à saisir'!N22,'CM - Poids'!$B$6:$C$160,2),"")</f>
        <v/>
      </c>
      <c r="L64" s="72" t="str">
        <f>IFERROR(VLOOKUP('Données à saisir'!P22,'CM - Poids'!$B$6:$C$160,2),"")</f>
        <v/>
      </c>
      <c r="M64" s="72" t="str">
        <f>IFERROR(VLOOKUP('Données à saisir'!R22,'CM - Poids'!$B$6:$C$160,2),"")</f>
        <v/>
      </c>
      <c r="N64" s="72" t="str">
        <f>IFERROR(VLOOKUP('Données à saisir'!T22,'CM - Poids'!$B$6:$C$160,2),"")</f>
        <v/>
      </c>
      <c r="O64" s="72" t="str">
        <f>IFERROR(VLOOKUP('Données à saisir'!V22,'CM - Poids'!$B$6:$C$160,2),"")</f>
        <v/>
      </c>
      <c r="P64" s="72" t="str">
        <f>IFERROR(VLOOKUP('Données à saisir'!X22,'CM - Poids'!$B$6:$C$160,2),"")</f>
        <v/>
      </c>
      <c r="Q64" s="72" t="str">
        <f>IFERROR(VLOOKUP('Données à saisir'!Z22,'CM - Poids'!$B$6:$C$160,2),"")</f>
        <v/>
      </c>
      <c r="T64" s="8" t="e">
        <f ca="1">IF(Graphique!D75&lt;=330,"",Objectifs!$A$79+(Objectifs!$B$82-Graphique!D75)/Graphique!E75)</f>
        <v>#VALUE!</v>
      </c>
      <c r="V64" s="71" t="str">
        <f>IF(AND(Q64="",P64="",O64="",N64="",M64="",L64="",K64="",J64="",I64="",H64="",G64=""),F64,IF(AND(Q64="",P64="",O64="",N64="",M64="",L64="",K64="",J64="",I64="",H64="",G64&lt;&gt;F64),G64,IF(AND(Q64="",P64="",O64="",N64="",M64="",L64="",K64="",J64="",I64="",H64&lt;&gt;G64,H64&lt;&gt;F64),H64,IF(AND(Q64="",P64="",O64="",N64="",M64="",L64="",K64="",J64="",I64&lt;&gt;H64,I64&lt;&gt;G64,I64&lt;&gt;F64),I64,IF(AND(Q64="",P64="",O64="",N64="",M64="",L64="",K64="",J64&lt;&gt;I64,J64&lt;&gt;H64,J64&lt;&gt;G64,J64&lt;&gt;F64),J64,IF(AND(Q64="",P64="",O64="",N64="",M64="",L64="",K64&lt;&gt;J64,K64&lt;&gt;I64,K64&lt;&gt;H64,K64&lt;&gt;G64,K64&lt;&gt;F64),K64,IF(AND(Q64="",P64="",O64="",N64="",M64="",L64&lt;&gt;K64,L64&lt;&gt;J64,L64&lt;&gt;I64,L64&lt;&gt;H64,L64&lt;&gt;G64,L64&lt;&gt;F64),L64,IF(AND(Q64="",P64="",O64="",N64="",M64&lt;&gt;L64,M64&lt;&gt;K64,M64&lt;&gt;J64,M64&lt;&gt;I64,M64&lt;&gt;H64,M64&lt;&gt;G64,M64&lt;&gt;F64),M64,IF(AND(Q64="",P64="",O64="",N64&lt;&gt;M64,N64&lt;&gt;L64,N64&lt;&gt;K64,N64&lt;&gt;J64,N64&lt;&gt;I64,N64&lt;&gt;H64,N64&lt;&gt;G64,N64&lt;&gt;F64),N64,IF(AND(Q64="",P64="",O64&lt;&gt;N64,O64&lt;&gt;M64,O64&lt;&gt;L64,O64&lt;&gt;K64,O64&lt;&gt;J64,O64&lt;&gt;I64,O64&lt;&gt;H64,O64&lt;&gt;G64,O64&lt;&gt;F64),O64,IF(AND(Q64="",P64&lt;&gt;O64,P64&lt;&gt;N64,P&lt;47&gt;M64,P64&lt;&gt;L64,P64&lt;&gt;K64,P64&lt;&gt;J64,P64&lt;&gt;I64,P64&lt;&gt;H64,P64&lt;&gt;G64,P64&lt;&gt;F64),P64,IF(AND(Q64&lt;&gt;P64,Q64&lt;&gt;O64,Q64&lt;&gt;N64,Q64&lt;&gt;M64,Q64&lt;&gt;L64,Q64&lt;&gt;K64,Q64&lt;&gt;J64,Q64&lt;&gt;I64,Q64&lt;&gt;H64,Q64&lt;&gt;G64,Q64&lt;&gt;F64),Q64,""))))))))))))</f>
        <v/>
      </c>
      <c r="Y64" s="73"/>
      <c r="AA64" s="79">
        <f t="array" ref="AA64">IF(COUNT(F64:Q64)=1,MAX(F64:Q64)-40,INDEX(A64:Q64,MAX((F64:Q64&lt;&gt;"")*COLUMN(F64:Q64)))-INDEX(A64:Q64,LARGE((F64:Q64&lt;&gt;"")*COLUMN(F64:Q64),2)))</f>
        <v>0</v>
      </c>
    </row>
    <row r="65" spans="1:27" x14ac:dyDescent="0.3">
      <c r="A65">
        <v>19</v>
      </c>
      <c r="B65" s="4" t="str">
        <f>IF(Graphique!D76="","",'Données à saisir'!$E$3-'Données à saisir'!C23)</f>
        <v/>
      </c>
      <c r="D65" s="57"/>
      <c r="F65" s="72" t="str">
        <f>IFERROR(VLOOKUP('Données à saisir'!D23,'CM - Poids'!$B$6:$C$160,2),"")</f>
        <v/>
      </c>
      <c r="G65" s="72" t="str">
        <f>IFERROR(VLOOKUP('Données à saisir'!F23,'CM - Poids'!$B$6:$C$160,2),"")</f>
        <v/>
      </c>
      <c r="H65" s="72" t="str">
        <f>IFERROR(VLOOKUP('Données à saisir'!H23,'CM - Poids'!$B$6:$C$160,2),"")</f>
        <v/>
      </c>
      <c r="I65" s="72" t="str">
        <f>IFERROR(VLOOKUP('Données à saisir'!J23,'CM - Poids'!$B$6:$C$160,2),"")</f>
        <v/>
      </c>
      <c r="J65" s="72" t="str">
        <f>IFERROR(VLOOKUP('Données à saisir'!L23,'CM - Poids'!$B$6:$C$160,2),"")</f>
        <v/>
      </c>
      <c r="K65" s="72" t="str">
        <f>IFERROR(VLOOKUP('Données à saisir'!N23,'CM - Poids'!$B$6:$C$160,2),"")</f>
        <v/>
      </c>
      <c r="L65" s="72" t="str">
        <f>IFERROR(VLOOKUP('Données à saisir'!P23,'CM - Poids'!$B$6:$C$160,2),"")</f>
        <v/>
      </c>
      <c r="M65" s="72" t="str">
        <f>IFERROR(VLOOKUP('Données à saisir'!R23,'CM - Poids'!$B$6:$C$160,2),"")</f>
        <v/>
      </c>
      <c r="N65" s="72" t="str">
        <f>IFERROR(VLOOKUP('Données à saisir'!T23,'CM - Poids'!$B$6:$C$160,2),"")</f>
        <v/>
      </c>
      <c r="O65" s="72" t="str">
        <f>IFERROR(VLOOKUP('Données à saisir'!V23,'CM - Poids'!$B$6:$C$160,2),"")</f>
        <v/>
      </c>
      <c r="P65" s="72" t="str">
        <f>IFERROR(VLOOKUP('Données à saisir'!X23,'CM - Poids'!$B$6:$C$160,2),"")</f>
        <v/>
      </c>
      <c r="Q65" s="72" t="str">
        <f>IFERROR(VLOOKUP('Données à saisir'!Z23,'CM - Poids'!$B$6:$C$160,2),"")</f>
        <v/>
      </c>
      <c r="T65" s="8" t="e">
        <f ca="1">IF(Graphique!D76&lt;=330,"",Objectifs!$A$79+(Objectifs!$B$82-Graphique!D76)/Graphique!E76)</f>
        <v>#VALUE!</v>
      </c>
      <c r="V65" s="71" t="str">
        <f>IF(AND(Q65="",P65="",O65="",N65="",M65="",L65="",K65="",J65="",I65="",H65="",G65=""),F65,IF(AND(Q65="",P65="",O65="",N65="",M65="",L65="",K65="",J65="",I65="",H65="",G65&lt;&gt;F65),G65,IF(AND(Q65="",P65="",O65="",N65="",M65="",L65="",K65="",J65="",I65="",H65&lt;&gt;G65,H65&lt;&gt;F65),H65,IF(AND(Q65="",P65="",O65="",N65="",M65="",L65="",K65="",J65="",I65&lt;&gt;H65,I65&lt;&gt;G65,I65&lt;&gt;F65),I65,IF(AND(Q65="",P65="",O65="",N65="",M65="",L65="",K65="",J65&lt;&gt;I65,J65&lt;&gt;H65,J65&lt;&gt;G65,J65&lt;&gt;F65),J65,IF(AND(Q65="",P65="",O65="",N65="",M65="",L65="",K65&lt;&gt;J65,K65&lt;&gt;I65,K65&lt;&gt;H65,K65&lt;&gt;G65,K65&lt;&gt;F65),K65,IF(AND(Q65="",P65="",O65="",N65="",M65="",L65&lt;&gt;K65,L65&lt;&gt;J65,L65&lt;&gt;I65,L65&lt;&gt;H65,L65&lt;&gt;G65,L65&lt;&gt;F65),L65,IF(AND(Q65="",P65="",O65="",N65="",M65&lt;&gt;L65,M65&lt;&gt;K65,M65&lt;&gt;J65,M65&lt;&gt;I65,M65&lt;&gt;H65,M65&lt;&gt;G65,M65&lt;&gt;F65),M65,IF(AND(Q65="",P65="",O65="",N65&lt;&gt;M65,N65&lt;&gt;L65,N65&lt;&gt;K65,N65&lt;&gt;J65,N65&lt;&gt;I65,N65&lt;&gt;H65,N65&lt;&gt;G65,N65&lt;&gt;F65),N65,IF(AND(Q65="",P65="",O65&lt;&gt;N65,O65&lt;&gt;M65,O65&lt;&gt;L65,O65&lt;&gt;K65,O65&lt;&gt;J65,O65&lt;&gt;I65,O65&lt;&gt;H65,O65&lt;&gt;G65,O65&lt;&gt;F65),O65,IF(AND(Q65="",P65&lt;&gt;O65,P65&lt;&gt;N65,P&lt;47&gt;M65,P65&lt;&gt;L65,P65&lt;&gt;K65,P65&lt;&gt;J65,P65&lt;&gt;I65,P65&lt;&gt;H65,P65&lt;&gt;G65,P65&lt;&gt;F65),P65,IF(AND(Q65&lt;&gt;P65,Q65&lt;&gt;O65,Q65&lt;&gt;N65,Q65&lt;&gt;M65,Q65&lt;&gt;L65,Q65&lt;&gt;K65,Q65&lt;&gt;J65,Q65&lt;&gt;I65,Q65&lt;&gt;H65,Q65&lt;&gt;G65,Q65&lt;&gt;F65),Q65,""))))))))))))</f>
        <v/>
      </c>
      <c r="Y65" s="73"/>
      <c r="AA65" s="79">
        <f t="array" ref="AA65">IF(COUNT(F65:Q65)=1,MAX(F65:Q65)-40,INDEX(A65:Q65,MAX((F65:Q65&lt;&gt;"")*COLUMN(F65:Q65)))-INDEX(A65:Q65,LARGE((F65:Q65&lt;&gt;"")*COLUMN(F65:Q65),2)))</f>
        <v>0</v>
      </c>
    </row>
    <row r="66" spans="1:27" x14ac:dyDescent="0.3">
      <c r="A66">
        <v>20</v>
      </c>
      <c r="B66" s="4" t="str">
        <f>IF(Graphique!D77="","",'Données à saisir'!$E$3-'Données à saisir'!C24)</f>
        <v/>
      </c>
      <c r="D66" s="57"/>
      <c r="F66" s="72" t="str">
        <f>IFERROR(VLOOKUP('Données à saisir'!D24,'CM - Poids'!$B$6:$C$160,2),"")</f>
        <v/>
      </c>
      <c r="G66" s="72" t="str">
        <f>IFERROR(VLOOKUP('Données à saisir'!F24,'CM - Poids'!$B$6:$C$160,2),"")</f>
        <v/>
      </c>
      <c r="H66" s="72" t="str">
        <f>IFERROR(VLOOKUP('Données à saisir'!H24,'CM - Poids'!$B$6:$C$160,2),"")</f>
        <v/>
      </c>
      <c r="I66" s="72" t="str">
        <f>IFERROR(VLOOKUP('Données à saisir'!J24,'CM - Poids'!$B$6:$C$160,2),"")</f>
        <v/>
      </c>
      <c r="J66" s="72" t="str">
        <f>IFERROR(VLOOKUP('Données à saisir'!L24,'CM - Poids'!$B$6:$C$160,2),"")</f>
        <v/>
      </c>
      <c r="K66" s="72" t="str">
        <f>IFERROR(VLOOKUP('Données à saisir'!N24,'CM - Poids'!$B$6:$C$160,2),"")</f>
        <v/>
      </c>
      <c r="L66" s="72" t="str">
        <f>IFERROR(VLOOKUP('Données à saisir'!P24,'CM - Poids'!$B$6:$C$160,2),"")</f>
        <v/>
      </c>
      <c r="M66" s="72" t="str">
        <f>IFERROR(VLOOKUP('Données à saisir'!R24,'CM - Poids'!$B$6:$C$160,2),"")</f>
        <v/>
      </c>
      <c r="N66" s="72" t="str">
        <f>IFERROR(VLOOKUP('Données à saisir'!T24,'CM - Poids'!$B$6:$C$160,2),"")</f>
        <v/>
      </c>
      <c r="O66" s="72" t="str">
        <f>IFERROR(VLOOKUP('Données à saisir'!V24,'CM - Poids'!$B$6:$C$160,2),"")</f>
        <v/>
      </c>
      <c r="P66" s="72" t="str">
        <f>IFERROR(VLOOKUP('Données à saisir'!X24,'CM - Poids'!$B$6:$C$160,2),"")</f>
        <v/>
      </c>
      <c r="Q66" s="72" t="str">
        <f>IFERROR(VLOOKUP('Données à saisir'!Z24,'CM - Poids'!$B$6:$C$160,2),"")</f>
        <v/>
      </c>
      <c r="T66" s="8" t="e">
        <f ca="1">IF(Graphique!D77&lt;=330,"",Objectifs!$A$79+(Objectifs!$B$82-Graphique!D77)/Graphique!E77)</f>
        <v>#VALUE!</v>
      </c>
      <c r="V66" s="71" t="str">
        <f>IF(AND(Q66="",P66="",O66="",N66="",M66="",L66="",K66="",J66="",I66="",H66="",G66=""),F66,IF(AND(Q66="",P66="",O66="",N66="",M66="",L66="",K66="",J66="",I66="",H66="",G66&lt;&gt;F66),G66,IF(AND(Q66="",P66="",O66="",N66="",M66="",L66="",K66="",J66="",I66="",H66&lt;&gt;G66,H66&lt;&gt;F66),H66,IF(AND(Q66="",P66="",O66="",N66="",M66="",L66="",K66="",J66="",I66&lt;&gt;H66,I66&lt;&gt;G66,I66&lt;&gt;F66),I66,IF(AND(Q66="",P66="",O66="",N66="",M66="",L66="",K66="",J66&lt;&gt;I66,J66&lt;&gt;H66,J66&lt;&gt;G66,J66&lt;&gt;F66),J66,IF(AND(Q66="",P66="",O66="",N66="",M66="",L66="",K66&lt;&gt;J66,K66&lt;&gt;I66,K66&lt;&gt;H66,K66&lt;&gt;G66,K66&lt;&gt;F66),K66,IF(AND(Q66="",P66="",O66="",N66="",M66="",L66&lt;&gt;K66,L66&lt;&gt;J66,L66&lt;&gt;I66,L66&lt;&gt;H66,L66&lt;&gt;G66,L66&lt;&gt;F66),L66,IF(AND(Q66="",P66="",O66="",N66="",M66&lt;&gt;L66,M66&lt;&gt;K66,M66&lt;&gt;J66,M66&lt;&gt;I66,M66&lt;&gt;H66,M66&lt;&gt;G66,M66&lt;&gt;F66),M66,IF(AND(Q66="",P66="",O66="",N66&lt;&gt;M66,N66&lt;&gt;L66,N66&lt;&gt;K66,N66&lt;&gt;J66,N66&lt;&gt;I66,N66&lt;&gt;H66,N66&lt;&gt;G66,N66&lt;&gt;F66),N66,IF(AND(Q66="",P66="",O66&lt;&gt;N66,O66&lt;&gt;M66,O66&lt;&gt;L66,O66&lt;&gt;K66,O66&lt;&gt;J66,O66&lt;&gt;I66,O66&lt;&gt;H66,O66&lt;&gt;G66,O66&lt;&gt;F66),O66,IF(AND(Q66="",P66&lt;&gt;O66,P66&lt;&gt;N66,P&lt;47&gt;M66,P66&lt;&gt;L66,P66&lt;&gt;K66,P66&lt;&gt;J66,P66&lt;&gt;I66,P66&lt;&gt;H66,P66&lt;&gt;G66,P66&lt;&gt;F66),P66,IF(AND(Q66&lt;&gt;P66,Q66&lt;&gt;O66,Q66&lt;&gt;N66,Q66&lt;&gt;M66,Q66&lt;&gt;L66,Q66&lt;&gt;K66,Q66&lt;&gt;J66,Q66&lt;&gt;I66,Q66&lt;&gt;H66,Q66&lt;&gt;G66,Q66&lt;&gt;F66),Q66,""))))))))))))</f>
        <v/>
      </c>
      <c r="Y66" s="73"/>
      <c r="AA66" s="79">
        <f t="array" ref="AA66">IF(COUNT(F66:Q66)=1,MAX(F66:Q66)-40,INDEX(A66:Q66,MAX((F66:Q66&lt;&gt;"")*COLUMN(F66:Q66)))-INDEX(A66:Q66,LARGE((F66:Q66&lt;&gt;"")*COLUMN(F66:Q66),2)))</f>
        <v>0</v>
      </c>
    </row>
    <row r="67" spans="1:27" x14ac:dyDescent="0.3">
      <c r="A67">
        <v>21</v>
      </c>
      <c r="B67" s="4" t="str">
        <f>IF(Graphique!D78="","",'Données à saisir'!$E$3-'Données à saisir'!C25)</f>
        <v/>
      </c>
      <c r="D67" s="57"/>
      <c r="F67" s="72" t="str">
        <f>IFERROR(VLOOKUP('Données à saisir'!D25,'CM - Poids'!$B$6:$C$160,2),"")</f>
        <v/>
      </c>
      <c r="G67" s="72" t="str">
        <f>IFERROR(VLOOKUP('Données à saisir'!F25,'CM - Poids'!$B$6:$C$160,2),"")</f>
        <v/>
      </c>
      <c r="H67" s="72" t="str">
        <f>IFERROR(VLOOKUP('Données à saisir'!H25,'CM - Poids'!$B$6:$C$160,2),"")</f>
        <v/>
      </c>
      <c r="I67" s="72" t="str">
        <f>IFERROR(VLOOKUP('Données à saisir'!J25,'CM - Poids'!$B$6:$C$160,2),"")</f>
        <v/>
      </c>
      <c r="J67" s="72" t="str">
        <f>IFERROR(VLOOKUP('Données à saisir'!L25,'CM - Poids'!$B$6:$C$160,2),"")</f>
        <v/>
      </c>
      <c r="K67" s="72" t="str">
        <f>IFERROR(VLOOKUP('Données à saisir'!N25,'CM - Poids'!$B$6:$C$160,2),"")</f>
        <v/>
      </c>
      <c r="L67" s="72" t="str">
        <f>IFERROR(VLOOKUP('Données à saisir'!P25,'CM - Poids'!$B$6:$C$160,2),"")</f>
        <v/>
      </c>
      <c r="M67" s="72" t="str">
        <f>IFERROR(VLOOKUP('Données à saisir'!R25,'CM - Poids'!$B$6:$C$160,2),"")</f>
        <v/>
      </c>
      <c r="N67" s="72" t="str">
        <f>IFERROR(VLOOKUP('Données à saisir'!T25,'CM - Poids'!$B$6:$C$160,2),"")</f>
        <v/>
      </c>
      <c r="O67" s="72" t="str">
        <f>IFERROR(VLOOKUP('Données à saisir'!V25,'CM - Poids'!$B$6:$C$160,2),"")</f>
        <v/>
      </c>
      <c r="P67" s="72" t="str">
        <f>IFERROR(VLOOKUP('Données à saisir'!X25,'CM - Poids'!$B$6:$C$160,2),"")</f>
        <v/>
      </c>
      <c r="Q67" s="72" t="str">
        <f>IFERROR(VLOOKUP('Données à saisir'!Z25,'CM - Poids'!$B$6:$C$160,2),"")</f>
        <v/>
      </c>
      <c r="T67" s="8" t="e">
        <f ca="1">IF(Graphique!D78&lt;=330,"",Objectifs!$A$79+(Objectifs!$B$82-Graphique!D78)/Graphique!E78)</f>
        <v>#VALUE!</v>
      </c>
      <c r="V67" s="71" t="str">
        <f>IF(AND(Q67="",P67="",O67="",N67="",M67="",L67="",K67="",J67="",I67="",H67="",G67=""),F67,IF(AND(Q67="",P67="",O67="",N67="",M67="",L67="",K67="",J67="",I67="",H67="",G67&lt;&gt;F67),G67,IF(AND(Q67="",P67="",O67="",N67="",M67="",L67="",K67="",J67="",I67="",H67&lt;&gt;G67,H67&lt;&gt;F67),H67,IF(AND(Q67="",P67="",O67="",N67="",M67="",L67="",K67="",J67="",I67&lt;&gt;H67,I67&lt;&gt;G67,I67&lt;&gt;F67),I67,IF(AND(Q67="",P67="",O67="",N67="",M67="",L67="",K67="",J67&lt;&gt;I67,J67&lt;&gt;H67,J67&lt;&gt;G67,J67&lt;&gt;F67),J67,IF(AND(Q67="",P67="",O67="",N67="",M67="",L67="",K67&lt;&gt;J67,K67&lt;&gt;I67,K67&lt;&gt;H67,K67&lt;&gt;G67,K67&lt;&gt;F67),K67,IF(AND(Q67="",P67="",O67="",N67="",M67="",L67&lt;&gt;K67,L67&lt;&gt;J67,L67&lt;&gt;I67,L67&lt;&gt;H67,L67&lt;&gt;G67,L67&lt;&gt;F67),L67,IF(AND(Q67="",P67="",O67="",N67="",M67&lt;&gt;L67,M67&lt;&gt;K67,M67&lt;&gt;J67,M67&lt;&gt;I67,M67&lt;&gt;H67,M67&lt;&gt;G67,M67&lt;&gt;F67),M67,IF(AND(Q67="",P67="",O67="",N67&lt;&gt;M67,N67&lt;&gt;L67,N67&lt;&gt;K67,N67&lt;&gt;J67,N67&lt;&gt;I67,N67&lt;&gt;H67,N67&lt;&gt;G67,N67&lt;&gt;F67),N67,IF(AND(Q67="",P67="",O67&lt;&gt;N67,O67&lt;&gt;M67,O67&lt;&gt;L67,O67&lt;&gt;K67,O67&lt;&gt;J67,O67&lt;&gt;I67,O67&lt;&gt;H67,O67&lt;&gt;G67,O67&lt;&gt;F67),O67,IF(AND(Q67="",P67&lt;&gt;O67,P67&lt;&gt;N67,P&lt;47&gt;M67,P67&lt;&gt;L67,P67&lt;&gt;K67,P67&lt;&gt;J67,P67&lt;&gt;I67,P67&lt;&gt;H67,P67&lt;&gt;G67,P67&lt;&gt;F67),P67,IF(AND(Q67&lt;&gt;P67,Q67&lt;&gt;O67,Q67&lt;&gt;N67,Q67&lt;&gt;M67,Q67&lt;&gt;L67,Q67&lt;&gt;K67,Q67&lt;&gt;J67,Q67&lt;&gt;I67,Q67&lt;&gt;H67,Q67&lt;&gt;G67,Q67&lt;&gt;F67),Q67,""))))))))))))</f>
        <v/>
      </c>
      <c r="Y67" s="73"/>
      <c r="AA67" s="79">
        <f t="array" ref="AA67">IF(COUNT(F67:Q67)=1,MAX(F67:Q67)-40,INDEX(A67:Q67,MAX((F67:Q67&lt;&gt;"")*COLUMN(F67:Q67)))-INDEX(A67:Q67,LARGE((F67:Q67&lt;&gt;"")*COLUMN(F67:Q67),2)))</f>
        <v>0</v>
      </c>
    </row>
    <row r="68" spans="1:27" x14ac:dyDescent="0.3">
      <c r="A68">
        <v>22</v>
      </c>
      <c r="B68" s="4" t="str">
        <f>IF(Graphique!D79="","",'Données à saisir'!$E$3-'Données à saisir'!C26)</f>
        <v/>
      </c>
      <c r="D68" s="57"/>
      <c r="F68" s="72" t="str">
        <f>IFERROR(VLOOKUP('Données à saisir'!D26,'CM - Poids'!$B$6:$C$160,2),"")</f>
        <v/>
      </c>
      <c r="G68" s="72" t="str">
        <f>IFERROR(VLOOKUP('Données à saisir'!F26,'CM - Poids'!$B$6:$C$160,2),"")</f>
        <v/>
      </c>
      <c r="H68" s="72" t="str">
        <f>IFERROR(VLOOKUP('Données à saisir'!H26,'CM - Poids'!$B$6:$C$160,2),"")</f>
        <v/>
      </c>
      <c r="I68" s="72" t="str">
        <f>IFERROR(VLOOKUP('Données à saisir'!J26,'CM - Poids'!$B$6:$C$160,2),"")</f>
        <v/>
      </c>
      <c r="J68" s="72" t="str">
        <f>IFERROR(VLOOKUP('Données à saisir'!L26,'CM - Poids'!$B$6:$C$160,2),"")</f>
        <v/>
      </c>
      <c r="K68" s="72" t="str">
        <f>IFERROR(VLOOKUP('Données à saisir'!N26,'CM - Poids'!$B$6:$C$160,2),"")</f>
        <v/>
      </c>
      <c r="L68" s="72" t="str">
        <f>IFERROR(VLOOKUP('Données à saisir'!P26,'CM - Poids'!$B$6:$C$160,2),"")</f>
        <v/>
      </c>
      <c r="M68" s="72" t="str">
        <f>IFERROR(VLOOKUP('Données à saisir'!R26,'CM - Poids'!$B$6:$C$160,2),"")</f>
        <v/>
      </c>
      <c r="N68" s="72" t="str">
        <f>IFERROR(VLOOKUP('Données à saisir'!T26,'CM - Poids'!$B$6:$C$160,2),"")</f>
        <v/>
      </c>
      <c r="O68" s="72" t="str">
        <f>IFERROR(VLOOKUP('Données à saisir'!V26,'CM - Poids'!$B$6:$C$160,2),"")</f>
        <v/>
      </c>
      <c r="P68" s="72" t="str">
        <f>IFERROR(VLOOKUP('Données à saisir'!X26,'CM - Poids'!$B$6:$C$160,2),"")</f>
        <v/>
      </c>
      <c r="Q68" s="72" t="str">
        <f>IFERROR(VLOOKUP('Données à saisir'!Z26,'CM - Poids'!$B$6:$C$160,2),"")</f>
        <v/>
      </c>
      <c r="T68" s="8" t="e">
        <f ca="1">IF(Graphique!D79&lt;=330,"",Objectifs!$A$79+(Objectifs!$B$82-Graphique!D79)/Graphique!E79)</f>
        <v>#VALUE!</v>
      </c>
      <c r="V68" s="71" t="str">
        <f>IF(AND(Q68="",P68="",O68="",N68="",M68="",L68="",K68="",J68="",I68="",H68="",G68=""),F68,IF(AND(Q68="",P68="",O68="",N68="",M68="",L68="",K68="",J68="",I68="",H68="",G68&lt;&gt;F68),G68,IF(AND(Q68="",P68="",O68="",N68="",M68="",L68="",K68="",J68="",I68="",H68&lt;&gt;G68,H68&lt;&gt;F68),H68,IF(AND(Q68="",P68="",O68="",N68="",M68="",L68="",K68="",J68="",I68&lt;&gt;H68,I68&lt;&gt;G68,I68&lt;&gt;F68),I68,IF(AND(Q68="",P68="",O68="",N68="",M68="",L68="",K68="",J68&lt;&gt;I68,J68&lt;&gt;H68,J68&lt;&gt;G68,J68&lt;&gt;F68),J68,IF(AND(Q68="",P68="",O68="",N68="",M68="",L68="",K68&lt;&gt;J68,K68&lt;&gt;I68,K68&lt;&gt;H68,K68&lt;&gt;G68,K68&lt;&gt;F68),K68,IF(AND(Q68="",P68="",O68="",N68="",M68="",L68&lt;&gt;K68,L68&lt;&gt;J68,L68&lt;&gt;I68,L68&lt;&gt;H68,L68&lt;&gt;G68,L68&lt;&gt;F68),L68,IF(AND(Q68="",P68="",O68="",N68="",M68&lt;&gt;L68,M68&lt;&gt;K68,M68&lt;&gt;J68,M68&lt;&gt;I68,M68&lt;&gt;H68,M68&lt;&gt;G68,M68&lt;&gt;F68),M68,IF(AND(Q68="",P68="",O68="",N68&lt;&gt;M68,N68&lt;&gt;L68,N68&lt;&gt;K68,N68&lt;&gt;J68,N68&lt;&gt;I68,N68&lt;&gt;H68,N68&lt;&gt;G68,N68&lt;&gt;F68),N68,IF(AND(Q68="",P68="",O68&lt;&gt;N68,O68&lt;&gt;M68,O68&lt;&gt;L68,O68&lt;&gt;K68,O68&lt;&gt;J68,O68&lt;&gt;I68,O68&lt;&gt;H68,O68&lt;&gt;G68,O68&lt;&gt;F68),O68,IF(AND(Q68="",P68&lt;&gt;O68,P68&lt;&gt;N68,P&lt;47&gt;M68,P68&lt;&gt;L68,P68&lt;&gt;K68,P68&lt;&gt;J68,P68&lt;&gt;I68,P68&lt;&gt;H68,P68&lt;&gt;G68,P68&lt;&gt;F68),P68,IF(AND(Q68&lt;&gt;P68,Q68&lt;&gt;O68,Q68&lt;&gt;N68,Q68&lt;&gt;M68,Q68&lt;&gt;L68,Q68&lt;&gt;K68,Q68&lt;&gt;J68,Q68&lt;&gt;I68,Q68&lt;&gt;H68,Q68&lt;&gt;G68,Q68&lt;&gt;F68),Q68,""))))))))))))</f>
        <v/>
      </c>
      <c r="Y68" s="73"/>
      <c r="AA68" s="79">
        <f t="array" ref="AA68">IF(COUNT(F68:Q68)=1,MAX(F68:Q68)-40,INDEX(A68:Q68,MAX((F68:Q68&lt;&gt;"")*COLUMN(F68:Q68)))-INDEX(A68:Q68,LARGE((F68:Q68&lt;&gt;"")*COLUMN(F68:Q68),2)))</f>
        <v>0</v>
      </c>
    </row>
    <row r="69" spans="1:27" x14ac:dyDescent="0.3">
      <c r="A69">
        <v>23</v>
      </c>
      <c r="B69" s="4" t="str">
        <f>IF(Graphique!D80="","",'Données à saisir'!$E$3-'Données à saisir'!C27)</f>
        <v/>
      </c>
      <c r="D69" s="57"/>
      <c r="F69" s="72" t="str">
        <f>IFERROR(VLOOKUP('Données à saisir'!D27,'CM - Poids'!$B$6:$C$160,2),"")</f>
        <v/>
      </c>
      <c r="G69" s="72" t="str">
        <f>IFERROR(VLOOKUP('Données à saisir'!F27,'CM - Poids'!$B$6:$C$160,2),"")</f>
        <v/>
      </c>
      <c r="H69" s="72" t="str">
        <f>IFERROR(VLOOKUP('Données à saisir'!H27,'CM - Poids'!$B$6:$C$160,2),"")</f>
        <v/>
      </c>
      <c r="I69" s="72" t="str">
        <f>IFERROR(VLOOKUP('Données à saisir'!J27,'CM - Poids'!$B$6:$C$160,2),"")</f>
        <v/>
      </c>
      <c r="J69" s="72" t="str">
        <f>IFERROR(VLOOKUP('Données à saisir'!L27,'CM - Poids'!$B$6:$C$160,2),"")</f>
        <v/>
      </c>
      <c r="K69" s="72" t="str">
        <f>IFERROR(VLOOKUP('Données à saisir'!N27,'CM - Poids'!$B$6:$C$160,2),"")</f>
        <v/>
      </c>
      <c r="L69" s="72" t="str">
        <f>IFERROR(VLOOKUP('Données à saisir'!P27,'CM - Poids'!$B$6:$C$160,2),"")</f>
        <v/>
      </c>
      <c r="M69" s="72" t="str">
        <f>IFERROR(VLOOKUP('Données à saisir'!R27,'CM - Poids'!$B$6:$C$160,2),"")</f>
        <v/>
      </c>
      <c r="N69" s="72" t="str">
        <f>IFERROR(VLOOKUP('Données à saisir'!T27,'CM - Poids'!$B$6:$C$160,2),"")</f>
        <v/>
      </c>
      <c r="O69" s="72" t="str">
        <f>IFERROR(VLOOKUP('Données à saisir'!V27,'CM - Poids'!$B$6:$C$160,2),"")</f>
        <v/>
      </c>
      <c r="P69" s="72" t="str">
        <f>IFERROR(VLOOKUP('Données à saisir'!X27,'CM - Poids'!$B$6:$C$160,2),"")</f>
        <v/>
      </c>
      <c r="Q69" s="72" t="str">
        <f>IFERROR(VLOOKUP('Données à saisir'!Z27,'CM - Poids'!$B$6:$C$160,2),"")</f>
        <v/>
      </c>
      <c r="T69" s="8" t="e">
        <f ca="1">IF(Graphique!D80&lt;=330,"",Objectifs!$A$79+(Objectifs!$B$82-Graphique!D80)/Graphique!E80)</f>
        <v>#VALUE!</v>
      </c>
      <c r="V69" s="71" t="str">
        <f>IF(AND(Q69="",P69="",O69="",N69="",M69="",L69="",K69="",J69="",I69="",H69="",G69=""),F69,IF(AND(Q69="",P69="",O69="",N69="",M69="",L69="",K69="",J69="",I69="",H69="",G69&lt;&gt;F69),G69,IF(AND(Q69="",P69="",O69="",N69="",M69="",L69="",K69="",J69="",I69="",H69&lt;&gt;G69,H69&lt;&gt;F69),H69,IF(AND(Q69="",P69="",O69="",N69="",M69="",L69="",K69="",J69="",I69&lt;&gt;H69,I69&lt;&gt;G69,I69&lt;&gt;F69),I69,IF(AND(Q69="",P69="",O69="",N69="",M69="",L69="",K69="",J69&lt;&gt;I69,J69&lt;&gt;H69,J69&lt;&gt;G69,J69&lt;&gt;F69),J69,IF(AND(Q69="",P69="",O69="",N69="",M69="",L69="",K69&lt;&gt;J69,K69&lt;&gt;I69,K69&lt;&gt;H69,K69&lt;&gt;G69,K69&lt;&gt;F69),K69,IF(AND(Q69="",P69="",O69="",N69="",M69="",L69&lt;&gt;K69,L69&lt;&gt;J69,L69&lt;&gt;I69,L69&lt;&gt;H69,L69&lt;&gt;G69,L69&lt;&gt;F69),L69,IF(AND(Q69="",P69="",O69="",N69="",M69&lt;&gt;L69,M69&lt;&gt;K69,M69&lt;&gt;J69,M69&lt;&gt;I69,M69&lt;&gt;H69,M69&lt;&gt;G69,M69&lt;&gt;F69),M69,IF(AND(Q69="",P69="",O69="",N69&lt;&gt;M69,N69&lt;&gt;L69,N69&lt;&gt;K69,N69&lt;&gt;J69,N69&lt;&gt;I69,N69&lt;&gt;H69,N69&lt;&gt;G69,N69&lt;&gt;F69),N69,IF(AND(Q69="",P69="",O69&lt;&gt;N69,O69&lt;&gt;M69,O69&lt;&gt;L69,O69&lt;&gt;K69,O69&lt;&gt;J69,O69&lt;&gt;I69,O69&lt;&gt;H69,O69&lt;&gt;G69,O69&lt;&gt;F69),O69,IF(AND(Q69="",P69&lt;&gt;O69,P69&lt;&gt;N69,P&lt;47&gt;M69,P69&lt;&gt;L69,P69&lt;&gt;K69,P69&lt;&gt;J69,P69&lt;&gt;I69,P69&lt;&gt;H69,P69&lt;&gt;G69,P69&lt;&gt;F69),P69,IF(AND(Q69&lt;&gt;P69,Q69&lt;&gt;O69,Q69&lt;&gt;N69,Q69&lt;&gt;M69,Q69&lt;&gt;L69,Q69&lt;&gt;K69,Q69&lt;&gt;J69,Q69&lt;&gt;I69,Q69&lt;&gt;H69,Q69&lt;&gt;G69,Q69&lt;&gt;F69),Q69,""))))))))))))</f>
        <v/>
      </c>
      <c r="Y69" s="73"/>
      <c r="AA69" s="79">
        <f t="array" ref="AA69">IF(COUNT(F69:Q69)=1,MAX(F69:Q69)-40,INDEX(A69:Q69,MAX((F69:Q69&lt;&gt;"")*COLUMN(F69:Q69)))-INDEX(A69:Q69,LARGE((F69:Q69&lt;&gt;"")*COLUMN(F69:Q69),2)))</f>
        <v>0</v>
      </c>
    </row>
    <row r="70" spans="1:27" x14ac:dyDescent="0.3">
      <c r="A70">
        <v>24</v>
      </c>
      <c r="B70" s="4" t="str">
        <f>IF(Graphique!D81="","",'Données à saisir'!$E$3-'Données à saisir'!C28)</f>
        <v/>
      </c>
      <c r="D70" s="57"/>
      <c r="F70" s="72" t="str">
        <f>IFERROR(VLOOKUP('Données à saisir'!D28,'CM - Poids'!$B$6:$C$160,2),"")</f>
        <v/>
      </c>
      <c r="G70" s="72" t="str">
        <f>IFERROR(VLOOKUP('Données à saisir'!F28,'CM - Poids'!$B$6:$C$160,2),"")</f>
        <v/>
      </c>
      <c r="H70" s="72" t="str">
        <f>IFERROR(VLOOKUP('Données à saisir'!H28,'CM - Poids'!$B$6:$C$160,2),"")</f>
        <v/>
      </c>
      <c r="I70" s="72" t="str">
        <f>IFERROR(VLOOKUP('Données à saisir'!J28,'CM - Poids'!$B$6:$C$160,2),"")</f>
        <v/>
      </c>
      <c r="J70" s="72" t="str">
        <f>IFERROR(VLOOKUP('Données à saisir'!L28,'CM - Poids'!$B$6:$C$160,2),"")</f>
        <v/>
      </c>
      <c r="K70" s="72" t="str">
        <f>IFERROR(VLOOKUP('Données à saisir'!N28,'CM - Poids'!$B$6:$C$160,2),"")</f>
        <v/>
      </c>
      <c r="L70" s="72" t="str">
        <f>IFERROR(VLOOKUP('Données à saisir'!P28,'CM - Poids'!$B$6:$C$160,2),"")</f>
        <v/>
      </c>
      <c r="M70" s="72" t="str">
        <f>IFERROR(VLOOKUP('Données à saisir'!R28,'CM - Poids'!$B$6:$C$160,2),"")</f>
        <v/>
      </c>
      <c r="N70" s="72" t="str">
        <f>IFERROR(VLOOKUP('Données à saisir'!T28,'CM - Poids'!$B$6:$C$160,2),"")</f>
        <v/>
      </c>
      <c r="O70" s="72" t="str">
        <f>IFERROR(VLOOKUP('Données à saisir'!V28,'CM - Poids'!$B$6:$C$160,2),"")</f>
        <v/>
      </c>
      <c r="P70" s="72" t="str">
        <f>IFERROR(VLOOKUP('Données à saisir'!X28,'CM - Poids'!$B$6:$C$160,2),"")</f>
        <v/>
      </c>
      <c r="Q70" s="72" t="str">
        <f>IFERROR(VLOOKUP('Données à saisir'!Z28,'CM - Poids'!$B$6:$C$160,2),"")</f>
        <v/>
      </c>
      <c r="T70" s="8" t="e">
        <f ca="1">IF(Graphique!D81&lt;=330,"",Objectifs!$A$79+(Objectifs!$B$82-Graphique!D81)/Graphique!E81)</f>
        <v>#VALUE!</v>
      </c>
      <c r="V70" s="71" t="str">
        <f>IF(AND(Q70="",P70="",O70="",N70="",M70="",L70="",K70="",J70="",I70="",H70="",G70=""),F70,IF(AND(Q70="",P70="",O70="",N70="",M70="",L70="",K70="",J70="",I70="",H70="",G70&lt;&gt;F70),G70,IF(AND(Q70="",P70="",O70="",N70="",M70="",L70="",K70="",J70="",I70="",H70&lt;&gt;G70,H70&lt;&gt;F70),H70,IF(AND(Q70="",P70="",O70="",N70="",M70="",L70="",K70="",J70="",I70&lt;&gt;H70,I70&lt;&gt;G70,I70&lt;&gt;F70),I70,IF(AND(Q70="",P70="",O70="",N70="",M70="",L70="",K70="",J70&lt;&gt;I70,J70&lt;&gt;H70,J70&lt;&gt;G70,J70&lt;&gt;F70),J70,IF(AND(Q70="",P70="",O70="",N70="",M70="",L70="",K70&lt;&gt;J70,K70&lt;&gt;I70,K70&lt;&gt;H70,K70&lt;&gt;G70,K70&lt;&gt;F70),K70,IF(AND(Q70="",P70="",O70="",N70="",M70="",L70&lt;&gt;K70,L70&lt;&gt;J70,L70&lt;&gt;I70,L70&lt;&gt;H70,L70&lt;&gt;G70,L70&lt;&gt;F70),L70,IF(AND(Q70="",P70="",O70="",N70="",M70&lt;&gt;L70,M70&lt;&gt;K70,M70&lt;&gt;J70,M70&lt;&gt;I70,M70&lt;&gt;H70,M70&lt;&gt;G70,M70&lt;&gt;F70),M70,IF(AND(Q70="",P70="",O70="",N70&lt;&gt;M70,N70&lt;&gt;L70,N70&lt;&gt;K70,N70&lt;&gt;J70,N70&lt;&gt;I70,N70&lt;&gt;H70,N70&lt;&gt;G70,N70&lt;&gt;F70),N70,IF(AND(Q70="",P70="",O70&lt;&gt;N70,O70&lt;&gt;M70,O70&lt;&gt;L70,O70&lt;&gt;K70,O70&lt;&gt;J70,O70&lt;&gt;I70,O70&lt;&gt;H70,O70&lt;&gt;G70,O70&lt;&gt;F70),O70,IF(AND(Q70="",P70&lt;&gt;O70,P70&lt;&gt;N70,P&lt;47&gt;M70,P70&lt;&gt;L70,P70&lt;&gt;K70,P70&lt;&gt;J70,P70&lt;&gt;I70,P70&lt;&gt;H70,P70&lt;&gt;G70,P70&lt;&gt;F70),P70,IF(AND(Q70&lt;&gt;P70,Q70&lt;&gt;O70,Q70&lt;&gt;N70,Q70&lt;&gt;M70,Q70&lt;&gt;L70,Q70&lt;&gt;K70,Q70&lt;&gt;J70,Q70&lt;&gt;I70,Q70&lt;&gt;H70,Q70&lt;&gt;G70,Q70&lt;&gt;F70),Q70,""))))))))))))</f>
        <v/>
      </c>
      <c r="Y70" s="73"/>
      <c r="AA70" s="79">
        <f t="array" ref="AA70">IF(COUNT(F70:Q70)=1,MAX(F70:Q70)-40,INDEX(A70:Q70,MAX((F70:Q70&lt;&gt;"")*COLUMN(F70:Q70)))-INDEX(A70:Q70,LARGE((F70:Q70&lt;&gt;"")*COLUMN(F70:Q70),2)))</f>
        <v>0</v>
      </c>
    </row>
    <row r="71" spans="1:27" x14ac:dyDescent="0.3">
      <c r="A71">
        <v>25</v>
      </c>
      <c r="B71" s="4" t="str">
        <f>IF(Graphique!D82="","",'Données à saisir'!$E$3-'Données à saisir'!C29)</f>
        <v/>
      </c>
      <c r="D71" s="57"/>
      <c r="F71" s="72" t="str">
        <f>IFERROR(VLOOKUP('Données à saisir'!D29,'CM - Poids'!$B$6:$C$160,2),"")</f>
        <v/>
      </c>
      <c r="G71" s="72" t="str">
        <f>IFERROR(VLOOKUP('Données à saisir'!F29,'CM - Poids'!$B$6:$C$160,2),"")</f>
        <v/>
      </c>
      <c r="H71" s="72" t="str">
        <f>IFERROR(VLOOKUP('Données à saisir'!H29,'CM - Poids'!$B$6:$C$160,2),"")</f>
        <v/>
      </c>
      <c r="I71" s="72" t="str">
        <f>IFERROR(VLOOKUP('Données à saisir'!J29,'CM - Poids'!$B$6:$C$160,2),"")</f>
        <v/>
      </c>
      <c r="J71" s="72" t="str">
        <f>IFERROR(VLOOKUP('Données à saisir'!L29,'CM - Poids'!$B$6:$C$160,2),"")</f>
        <v/>
      </c>
      <c r="K71" s="72" t="str">
        <f>IFERROR(VLOOKUP('Données à saisir'!N29,'CM - Poids'!$B$6:$C$160,2),"")</f>
        <v/>
      </c>
      <c r="L71" s="72" t="str">
        <f>IFERROR(VLOOKUP('Données à saisir'!P29,'CM - Poids'!$B$6:$C$160,2),"")</f>
        <v/>
      </c>
      <c r="M71" s="72" t="str">
        <f>IFERROR(VLOOKUP('Données à saisir'!R29,'CM - Poids'!$B$6:$C$160,2),"")</f>
        <v/>
      </c>
      <c r="N71" s="72" t="str">
        <f>IFERROR(VLOOKUP('Données à saisir'!T29,'CM - Poids'!$B$6:$C$160,2),"")</f>
        <v/>
      </c>
      <c r="O71" s="72" t="str">
        <f>IFERROR(VLOOKUP('Données à saisir'!V29,'CM - Poids'!$B$6:$C$160,2),"")</f>
        <v/>
      </c>
      <c r="P71" s="72" t="str">
        <f>IFERROR(VLOOKUP('Données à saisir'!X29,'CM - Poids'!$B$6:$C$160,2),"")</f>
        <v/>
      </c>
      <c r="Q71" s="72" t="str">
        <f>IFERROR(VLOOKUP('Données à saisir'!Z29,'CM - Poids'!$B$6:$C$160,2),"")</f>
        <v/>
      </c>
      <c r="T71" s="8" t="e">
        <f ca="1">IF(Graphique!D82&lt;=330,"",Objectifs!$A$79+(Objectifs!$B$82-Graphique!D82)/Graphique!E82)</f>
        <v>#VALUE!</v>
      </c>
      <c r="V71" s="71" t="str">
        <f>IF(AND(Q71="",P71="",O71="",N71="",M71="",L71="",K71="",J71="",I71="",H71="",G71=""),F71,IF(AND(Q71="",P71="",O71="",N71="",M71="",L71="",K71="",J71="",I71="",H71="",G71&lt;&gt;F71),G71,IF(AND(Q71="",P71="",O71="",N71="",M71="",L71="",K71="",J71="",I71="",H71&lt;&gt;G71,H71&lt;&gt;F71),H71,IF(AND(Q71="",P71="",O71="",N71="",M71="",L71="",K71="",J71="",I71&lt;&gt;H71,I71&lt;&gt;G71,I71&lt;&gt;F71),I71,IF(AND(Q71="",P71="",O71="",N71="",M71="",L71="",K71="",J71&lt;&gt;I71,J71&lt;&gt;H71,J71&lt;&gt;G71,J71&lt;&gt;F71),J71,IF(AND(Q71="",P71="",O71="",N71="",M71="",L71="",K71&lt;&gt;J71,K71&lt;&gt;I71,K71&lt;&gt;H71,K71&lt;&gt;G71,K71&lt;&gt;F71),K71,IF(AND(Q71="",P71="",O71="",N71="",M71="",L71&lt;&gt;K71,L71&lt;&gt;J71,L71&lt;&gt;I71,L71&lt;&gt;H71,L71&lt;&gt;G71,L71&lt;&gt;F71),L71,IF(AND(Q71="",P71="",O71="",N71="",M71&lt;&gt;L71,M71&lt;&gt;K71,M71&lt;&gt;J71,M71&lt;&gt;I71,M71&lt;&gt;H71,M71&lt;&gt;G71,M71&lt;&gt;F71),M71,IF(AND(Q71="",P71="",O71="",N71&lt;&gt;M71,N71&lt;&gt;L71,N71&lt;&gt;K71,N71&lt;&gt;J71,N71&lt;&gt;I71,N71&lt;&gt;H71,N71&lt;&gt;G71,N71&lt;&gt;F71),N71,IF(AND(Q71="",P71="",O71&lt;&gt;N71,O71&lt;&gt;M71,O71&lt;&gt;L71,O71&lt;&gt;K71,O71&lt;&gt;J71,O71&lt;&gt;I71,O71&lt;&gt;H71,O71&lt;&gt;G71,O71&lt;&gt;F71),O71,IF(AND(Q71="",P71&lt;&gt;O71,P71&lt;&gt;N71,P&lt;47&gt;M71,P71&lt;&gt;L71,P71&lt;&gt;K71,P71&lt;&gt;J71,P71&lt;&gt;I71,P71&lt;&gt;H71,P71&lt;&gt;G71,P71&lt;&gt;F71),P71,IF(AND(Q71&lt;&gt;P71,Q71&lt;&gt;O71,Q71&lt;&gt;N71,Q71&lt;&gt;M71,Q71&lt;&gt;L71,Q71&lt;&gt;K71,Q71&lt;&gt;J71,Q71&lt;&gt;I71,Q71&lt;&gt;H71,Q71&lt;&gt;G71,Q71&lt;&gt;F71),Q71,""))))))))))))</f>
        <v/>
      </c>
      <c r="Y71" s="73"/>
      <c r="AA71" s="79">
        <f t="array" ref="AA71">IF(COUNT(F71:Q71)=1,MAX(F71:Q71)-40,INDEX(A71:Q71,MAX((F71:Q71&lt;&gt;"")*COLUMN(F71:Q71)))-INDEX(A71:Q71,LARGE((F71:Q71&lt;&gt;"")*COLUMN(F71:Q71),2)))</f>
        <v>0</v>
      </c>
    </row>
    <row r="72" spans="1:27" x14ac:dyDescent="0.3">
      <c r="A72">
        <v>26</v>
      </c>
      <c r="B72" s="4" t="str">
        <f>IF(Graphique!D83="","",'Données à saisir'!$E$3-'Données à saisir'!C30)</f>
        <v/>
      </c>
      <c r="D72" s="57"/>
      <c r="F72" s="72" t="str">
        <f>IFERROR(VLOOKUP('Données à saisir'!D30,'CM - Poids'!$B$6:$C$160,2),"")</f>
        <v/>
      </c>
      <c r="G72" s="72" t="str">
        <f>IFERROR(VLOOKUP('Données à saisir'!F30,'CM - Poids'!$B$6:$C$160,2),"")</f>
        <v/>
      </c>
      <c r="H72" s="72" t="str">
        <f>IFERROR(VLOOKUP('Données à saisir'!H30,'CM - Poids'!$B$6:$C$160,2),"")</f>
        <v/>
      </c>
      <c r="I72" s="72" t="str">
        <f>IFERROR(VLOOKUP('Données à saisir'!J30,'CM - Poids'!$B$6:$C$160,2),"")</f>
        <v/>
      </c>
      <c r="J72" s="72" t="str">
        <f>IFERROR(VLOOKUP('Données à saisir'!L30,'CM - Poids'!$B$6:$C$160,2),"")</f>
        <v/>
      </c>
      <c r="K72" s="72" t="str">
        <f>IFERROR(VLOOKUP('Données à saisir'!N30,'CM - Poids'!$B$6:$C$160,2),"")</f>
        <v/>
      </c>
      <c r="L72" s="72" t="str">
        <f>IFERROR(VLOOKUP('Données à saisir'!P30,'CM - Poids'!$B$6:$C$160,2),"")</f>
        <v/>
      </c>
      <c r="M72" s="72" t="str">
        <f>IFERROR(VLOOKUP('Données à saisir'!R30,'CM - Poids'!$B$6:$C$160,2),"")</f>
        <v/>
      </c>
      <c r="N72" s="72" t="str">
        <f>IFERROR(VLOOKUP('Données à saisir'!T30,'CM - Poids'!$B$6:$C$160,2),"")</f>
        <v/>
      </c>
      <c r="O72" s="72" t="str">
        <f>IFERROR(VLOOKUP('Données à saisir'!V30,'CM - Poids'!$B$6:$C$160,2),"")</f>
        <v/>
      </c>
      <c r="P72" s="72" t="str">
        <f>IFERROR(VLOOKUP('Données à saisir'!X30,'CM - Poids'!$B$6:$C$160,2),"")</f>
        <v/>
      </c>
      <c r="Q72" s="72" t="str">
        <f>IFERROR(VLOOKUP('Données à saisir'!Z30,'CM - Poids'!$B$6:$C$160,2),"")</f>
        <v/>
      </c>
      <c r="T72" s="8" t="e">
        <f ca="1">IF(Graphique!D83&lt;=330,"",Objectifs!$A$79+(Objectifs!$B$82-Graphique!D83)/Graphique!E83)</f>
        <v>#VALUE!</v>
      </c>
      <c r="V72" s="71" t="str">
        <f>IF(AND(Q72="",P72="",O72="",N72="",M72="",L72="",K72="",J72="",I72="",H72="",G72=""),F72,IF(AND(Q72="",P72="",O72="",N72="",M72="",L72="",K72="",J72="",I72="",H72="",G72&lt;&gt;F72),G72,IF(AND(Q72="",P72="",O72="",N72="",M72="",L72="",K72="",J72="",I72="",H72&lt;&gt;G72,H72&lt;&gt;F72),H72,IF(AND(Q72="",P72="",O72="",N72="",M72="",L72="",K72="",J72="",I72&lt;&gt;H72,I72&lt;&gt;G72,I72&lt;&gt;F72),I72,IF(AND(Q72="",P72="",O72="",N72="",M72="",L72="",K72="",J72&lt;&gt;I72,J72&lt;&gt;H72,J72&lt;&gt;G72,J72&lt;&gt;F72),J72,IF(AND(Q72="",P72="",O72="",N72="",M72="",L72="",K72&lt;&gt;J72,K72&lt;&gt;I72,K72&lt;&gt;H72,K72&lt;&gt;G72,K72&lt;&gt;F72),K72,IF(AND(Q72="",P72="",O72="",N72="",M72="",L72&lt;&gt;K72,L72&lt;&gt;J72,L72&lt;&gt;I72,L72&lt;&gt;H72,L72&lt;&gt;G72,L72&lt;&gt;F72),L72,IF(AND(Q72="",P72="",O72="",N72="",M72&lt;&gt;L72,M72&lt;&gt;K72,M72&lt;&gt;J72,M72&lt;&gt;I72,M72&lt;&gt;H72,M72&lt;&gt;G72,M72&lt;&gt;F72),M72,IF(AND(Q72="",P72="",O72="",N72&lt;&gt;M72,N72&lt;&gt;L72,N72&lt;&gt;K72,N72&lt;&gt;J72,N72&lt;&gt;I72,N72&lt;&gt;H72,N72&lt;&gt;G72,N72&lt;&gt;F72),N72,IF(AND(Q72="",P72="",O72&lt;&gt;N72,O72&lt;&gt;M72,O72&lt;&gt;L72,O72&lt;&gt;K72,O72&lt;&gt;J72,O72&lt;&gt;I72,O72&lt;&gt;H72,O72&lt;&gt;G72,O72&lt;&gt;F72),O72,IF(AND(Q72="",P72&lt;&gt;O72,P72&lt;&gt;N72,P&lt;47&gt;M72,P72&lt;&gt;L72,P72&lt;&gt;K72,P72&lt;&gt;J72,P72&lt;&gt;I72,P72&lt;&gt;H72,P72&lt;&gt;G72,P72&lt;&gt;F72),P72,IF(AND(Q72&lt;&gt;P72,Q72&lt;&gt;O72,Q72&lt;&gt;N72,Q72&lt;&gt;M72,Q72&lt;&gt;L72,Q72&lt;&gt;K72,Q72&lt;&gt;J72,Q72&lt;&gt;I72,Q72&lt;&gt;H72,Q72&lt;&gt;G72,Q72&lt;&gt;F72),Q72,""))))))))))))</f>
        <v/>
      </c>
      <c r="Y72" s="73"/>
      <c r="AA72" s="79">
        <f t="array" ref="AA72">IF(COUNT(F72:Q72)=1,MAX(F72:Q72)-40,INDEX(A72:Q72,MAX((F72:Q72&lt;&gt;"")*COLUMN(F72:Q72)))-INDEX(A72:Q72,LARGE((F72:Q72&lt;&gt;"")*COLUMN(F72:Q72),2)))</f>
        <v>0</v>
      </c>
    </row>
    <row r="73" spans="1:27" x14ac:dyDescent="0.3">
      <c r="A73">
        <v>27</v>
      </c>
      <c r="B73" s="4" t="str">
        <f>IF(Graphique!D84="","",'Données à saisir'!$E$3-'Données à saisir'!C31)</f>
        <v/>
      </c>
      <c r="D73" s="57"/>
      <c r="F73" s="72" t="str">
        <f>IFERROR(VLOOKUP('Données à saisir'!D31,'CM - Poids'!$B$6:$C$160,2),"")</f>
        <v/>
      </c>
      <c r="G73" s="72" t="str">
        <f>IFERROR(VLOOKUP('Données à saisir'!F31,'CM - Poids'!$B$6:$C$160,2),"")</f>
        <v/>
      </c>
      <c r="H73" s="72" t="str">
        <f>IFERROR(VLOOKUP('Données à saisir'!H31,'CM - Poids'!$B$6:$C$160,2),"")</f>
        <v/>
      </c>
      <c r="I73" s="72" t="str">
        <f>IFERROR(VLOOKUP('Données à saisir'!J31,'CM - Poids'!$B$6:$C$160,2),"")</f>
        <v/>
      </c>
      <c r="J73" s="72" t="str">
        <f>IFERROR(VLOOKUP('Données à saisir'!L31,'CM - Poids'!$B$6:$C$160,2),"")</f>
        <v/>
      </c>
      <c r="K73" s="72" t="str">
        <f>IFERROR(VLOOKUP('Données à saisir'!N31,'CM - Poids'!$B$6:$C$160,2),"")</f>
        <v/>
      </c>
      <c r="L73" s="72" t="str">
        <f>IFERROR(VLOOKUP('Données à saisir'!P31,'CM - Poids'!$B$6:$C$160,2),"")</f>
        <v/>
      </c>
      <c r="M73" s="72" t="str">
        <f>IFERROR(VLOOKUP('Données à saisir'!R31,'CM - Poids'!$B$6:$C$160,2),"")</f>
        <v/>
      </c>
      <c r="N73" s="72" t="str">
        <f>IFERROR(VLOOKUP('Données à saisir'!T31,'CM - Poids'!$B$6:$C$160,2),"")</f>
        <v/>
      </c>
      <c r="O73" s="72" t="str">
        <f>IFERROR(VLOOKUP('Données à saisir'!V31,'CM - Poids'!$B$6:$C$160,2),"")</f>
        <v/>
      </c>
      <c r="P73" s="72" t="str">
        <f>IFERROR(VLOOKUP('Données à saisir'!X31,'CM - Poids'!$B$6:$C$160,2),"")</f>
        <v/>
      </c>
      <c r="Q73" s="72" t="str">
        <f>IFERROR(VLOOKUP('Données à saisir'!Z31,'CM - Poids'!$B$6:$C$160,2),"")</f>
        <v/>
      </c>
      <c r="T73" s="8" t="e">
        <f ca="1">IF(Graphique!D84&lt;=330,"",Objectifs!$A$79+(Objectifs!$B$82-Graphique!D84)/Graphique!E84)</f>
        <v>#VALUE!</v>
      </c>
      <c r="V73" s="71" t="str">
        <f>IF(AND(Q73="",P73="",O73="",N73="",M73="",L73="",K73="",J73="",I73="",H73="",G73=""),F73,IF(AND(Q73="",P73="",O73="",N73="",M73="",L73="",K73="",J73="",I73="",H73="",G73&lt;&gt;F73),G73,IF(AND(Q73="",P73="",O73="",N73="",M73="",L73="",K73="",J73="",I73="",H73&lt;&gt;G73,H73&lt;&gt;F73),H73,IF(AND(Q73="",P73="",O73="",N73="",M73="",L73="",K73="",J73="",I73&lt;&gt;H73,I73&lt;&gt;G73,I73&lt;&gt;F73),I73,IF(AND(Q73="",P73="",O73="",N73="",M73="",L73="",K73="",J73&lt;&gt;I73,J73&lt;&gt;H73,J73&lt;&gt;G73,J73&lt;&gt;F73),J73,IF(AND(Q73="",P73="",O73="",N73="",M73="",L73="",K73&lt;&gt;J73,K73&lt;&gt;I73,K73&lt;&gt;H73,K73&lt;&gt;G73,K73&lt;&gt;F73),K73,IF(AND(Q73="",P73="",O73="",N73="",M73="",L73&lt;&gt;K73,L73&lt;&gt;J73,L73&lt;&gt;I73,L73&lt;&gt;H73,L73&lt;&gt;G73,L73&lt;&gt;F73),L73,IF(AND(Q73="",P73="",O73="",N73="",M73&lt;&gt;L73,M73&lt;&gt;K73,M73&lt;&gt;J73,M73&lt;&gt;I73,M73&lt;&gt;H73,M73&lt;&gt;G73,M73&lt;&gt;F73),M73,IF(AND(Q73="",P73="",O73="",N73&lt;&gt;M73,N73&lt;&gt;L73,N73&lt;&gt;K73,N73&lt;&gt;J73,N73&lt;&gt;I73,N73&lt;&gt;H73,N73&lt;&gt;G73,N73&lt;&gt;F73),N73,IF(AND(Q73="",P73="",O73&lt;&gt;N73,O73&lt;&gt;M73,O73&lt;&gt;L73,O73&lt;&gt;K73,O73&lt;&gt;J73,O73&lt;&gt;I73,O73&lt;&gt;H73,O73&lt;&gt;G73,O73&lt;&gt;F73),O73,IF(AND(Q73="",P73&lt;&gt;O73,P73&lt;&gt;N73,P&lt;47&gt;M73,P73&lt;&gt;L73,P73&lt;&gt;K73,P73&lt;&gt;J73,P73&lt;&gt;I73,P73&lt;&gt;H73,P73&lt;&gt;G73,P73&lt;&gt;F73),P73,IF(AND(Q73&lt;&gt;P73,Q73&lt;&gt;O73,Q73&lt;&gt;N73,Q73&lt;&gt;M73,Q73&lt;&gt;L73,Q73&lt;&gt;K73,Q73&lt;&gt;J73,Q73&lt;&gt;I73,Q73&lt;&gt;H73,Q73&lt;&gt;G73,Q73&lt;&gt;F73),Q73,""))))))))))))</f>
        <v/>
      </c>
      <c r="Y73" s="73"/>
      <c r="AA73" s="79">
        <f t="array" ref="AA73">IF(COUNT(F73:Q73)=1,MAX(F73:Q73)-40,INDEX(A73:Q73,MAX((F73:Q73&lt;&gt;"")*COLUMN(F73:Q73)))-INDEX(A73:Q73,LARGE((F73:Q73&lt;&gt;"")*COLUMN(F73:Q73),2)))</f>
        <v>0</v>
      </c>
    </row>
    <row r="74" spans="1:27" x14ac:dyDescent="0.3">
      <c r="A74">
        <v>28</v>
      </c>
      <c r="B74" s="4" t="str">
        <f>IF(Graphique!D85="","",'Données à saisir'!$E$3-'Données à saisir'!C32)</f>
        <v/>
      </c>
      <c r="D74" s="57"/>
      <c r="F74" s="72" t="str">
        <f>IFERROR(VLOOKUP('Données à saisir'!D32,'CM - Poids'!$B$6:$C$160,2),"")</f>
        <v/>
      </c>
      <c r="G74" s="72" t="str">
        <f>IFERROR(VLOOKUP('Données à saisir'!F32,'CM - Poids'!$B$6:$C$160,2),"")</f>
        <v/>
      </c>
      <c r="H74" s="72" t="str">
        <f>IFERROR(VLOOKUP('Données à saisir'!H32,'CM - Poids'!$B$6:$C$160,2),"")</f>
        <v/>
      </c>
      <c r="I74" s="72" t="str">
        <f>IFERROR(VLOOKUP('Données à saisir'!J32,'CM - Poids'!$B$6:$C$160,2),"")</f>
        <v/>
      </c>
      <c r="J74" s="72" t="str">
        <f>IFERROR(VLOOKUP('Données à saisir'!L32,'CM - Poids'!$B$6:$C$160,2),"")</f>
        <v/>
      </c>
      <c r="K74" s="72" t="str">
        <f>IFERROR(VLOOKUP('Données à saisir'!N32,'CM - Poids'!$B$6:$C$160,2),"")</f>
        <v/>
      </c>
      <c r="L74" s="72" t="str">
        <f>IFERROR(VLOOKUP('Données à saisir'!P32,'CM - Poids'!$B$6:$C$160,2),"")</f>
        <v/>
      </c>
      <c r="M74" s="72" t="str">
        <f>IFERROR(VLOOKUP('Données à saisir'!R32,'CM - Poids'!$B$6:$C$160,2),"")</f>
        <v/>
      </c>
      <c r="N74" s="72" t="str">
        <f>IFERROR(VLOOKUP('Données à saisir'!T32,'CM - Poids'!$B$6:$C$160,2),"")</f>
        <v/>
      </c>
      <c r="O74" s="72" t="str">
        <f>IFERROR(VLOOKUP('Données à saisir'!V32,'CM - Poids'!$B$6:$C$160,2),"")</f>
        <v/>
      </c>
      <c r="P74" s="72" t="str">
        <f>IFERROR(VLOOKUP('Données à saisir'!X32,'CM - Poids'!$B$6:$C$160,2),"")</f>
        <v/>
      </c>
      <c r="Q74" s="72" t="str">
        <f>IFERROR(VLOOKUP('Données à saisir'!Z32,'CM - Poids'!$B$6:$C$160,2),"")</f>
        <v/>
      </c>
      <c r="T74" s="8" t="e">
        <f ca="1">IF(Graphique!D85&lt;=330,"",Objectifs!$A$79+(Objectifs!$B$82-Graphique!D85)/Graphique!E85)</f>
        <v>#VALUE!</v>
      </c>
      <c r="V74" s="71" t="str">
        <f>IF(AND(Q74="",P74="",O74="",N74="",M74="",L74="",K74="",J74="",I74="",H74="",G74=""),F74,IF(AND(Q74="",P74="",O74="",N74="",M74="",L74="",K74="",J74="",I74="",H74="",G74&lt;&gt;F74),G74,IF(AND(Q74="",P74="",O74="",N74="",M74="",L74="",K74="",J74="",I74="",H74&lt;&gt;G74,H74&lt;&gt;F74),H74,IF(AND(Q74="",P74="",O74="",N74="",M74="",L74="",K74="",J74="",I74&lt;&gt;H74,I74&lt;&gt;G74,I74&lt;&gt;F74),I74,IF(AND(Q74="",P74="",O74="",N74="",M74="",L74="",K74="",J74&lt;&gt;I74,J74&lt;&gt;H74,J74&lt;&gt;G74,J74&lt;&gt;F74),J74,IF(AND(Q74="",P74="",O74="",N74="",M74="",L74="",K74&lt;&gt;J74,K74&lt;&gt;I74,K74&lt;&gt;H74,K74&lt;&gt;G74,K74&lt;&gt;F74),K74,IF(AND(Q74="",P74="",O74="",N74="",M74="",L74&lt;&gt;K74,L74&lt;&gt;J74,L74&lt;&gt;I74,L74&lt;&gt;H74,L74&lt;&gt;G74,L74&lt;&gt;F74),L74,IF(AND(Q74="",P74="",O74="",N74="",M74&lt;&gt;L74,M74&lt;&gt;K74,M74&lt;&gt;J74,M74&lt;&gt;I74,M74&lt;&gt;H74,M74&lt;&gt;G74,M74&lt;&gt;F74),M74,IF(AND(Q74="",P74="",O74="",N74&lt;&gt;M74,N74&lt;&gt;L74,N74&lt;&gt;K74,N74&lt;&gt;J74,N74&lt;&gt;I74,N74&lt;&gt;H74,N74&lt;&gt;G74,N74&lt;&gt;F74),N74,IF(AND(Q74="",P74="",O74&lt;&gt;N74,O74&lt;&gt;M74,O74&lt;&gt;L74,O74&lt;&gt;K74,O74&lt;&gt;J74,O74&lt;&gt;I74,O74&lt;&gt;H74,O74&lt;&gt;G74,O74&lt;&gt;F74),O74,IF(AND(Q74="",P74&lt;&gt;O74,P74&lt;&gt;N74,P&lt;47&gt;M74,P74&lt;&gt;L74,P74&lt;&gt;K74,P74&lt;&gt;J74,P74&lt;&gt;I74,P74&lt;&gt;H74,P74&lt;&gt;G74,P74&lt;&gt;F74),P74,IF(AND(Q74&lt;&gt;P74,Q74&lt;&gt;O74,Q74&lt;&gt;N74,Q74&lt;&gt;M74,Q74&lt;&gt;L74,Q74&lt;&gt;K74,Q74&lt;&gt;J74,Q74&lt;&gt;I74,Q74&lt;&gt;H74,Q74&lt;&gt;G74,Q74&lt;&gt;F74),Q74,""))))))))))))</f>
        <v/>
      </c>
      <c r="Y74" s="73"/>
      <c r="AA74" s="79">
        <f t="array" ref="AA74">IF(COUNT(F74:Q74)=1,MAX(F74:Q74)-40,INDEX(A74:Q74,MAX((F74:Q74&lt;&gt;"")*COLUMN(F74:Q74)))-INDEX(A74:Q74,LARGE((F74:Q74&lt;&gt;"")*COLUMN(F74:Q74),2)))</f>
        <v>0</v>
      </c>
    </row>
    <row r="75" spans="1:27" x14ac:dyDescent="0.3">
      <c r="A75">
        <v>29</v>
      </c>
      <c r="B75" s="4" t="str">
        <f>IF(Graphique!D86="","",'Données à saisir'!$E$3-'Données à saisir'!C33)</f>
        <v/>
      </c>
      <c r="D75" s="57"/>
      <c r="F75" s="72" t="str">
        <f>IFERROR(VLOOKUP('Données à saisir'!D33,'CM - Poids'!$B$6:$C$160,2),"")</f>
        <v/>
      </c>
      <c r="G75" s="72" t="str">
        <f>IFERROR(VLOOKUP('Données à saisir'!F33,'CM - Poids'!$B$6:$C$160,2),"")</f>
        <v/>
      </c>
      <c r="H75" s="72" t="str">
        <f>IFERROR(VLOOKUP('Données à saisir'!H33,'CM - Poids'!$B$6:$C$160,2),"")</f>
        <v/>
      </c>
      <c r="I75" s="72" t="str">
        <f>IFERROR(VLOOKUP('Données à saisir'!J33,'CM - Poids'!$B$6:$C$160,2),"")</f>
        <v/>
      </c>
      <c r="J75" s="72" t="str">
        <f>IFERROR(VLOOKUP('Données à saisir'!L33,'CM - Poids'!$B$6:$C$160,2),"")</f>
        <v/>
      </c>
      <c r="K75" s="72" t="str">
        <f>IFERROR(VLOOKUP('Données à saisir'!N33,'CM - Poids'!$B$6:$C$160,2),"")</f>
        <v/>
      </c>
      <c r="L75" s="72" t="str">
        <f>IFERROR(VLOOKUP('Données à saisir'!P33,'CM - Poids'!$B$6:$C$160,2),"")</f>
        <v/>
      </c>
      <c r="M75" s="72" t="str">
        <f>IFERROR(VLOOKUP('Données à saisir'!R33,'CM - Poids'!$B$6:$C$160,2),"")</f>
        <v/>
      </c>
      <c r="N75" s="72" t="str">
        <f>IFERROR(VLOOKUP('Données à saisir'!T33,'CM - Poids'!$B$6:$C$160,2),"")</f>
        <v/>
      </c>
      <c r="O75" s="72" t="str">
        <f>IFERROR(VLOOKUP('Données à saisir'!V33,'CM - Poids'!$B$6:$C$160,2),"")</f>
        <v/>
      </c>
      <c r="P75" s="72" t="str">
        <f>IFERROR(VLOOKUP('Données à saisir'!X33,'CM - Poids'!$B$6:$C$160,2),"")</f>
        <v/>
      </c>
      <c r="Q75" s="72" t="str">
        <f>IFERROR(VLOOKUP('Données à saisir'!Z33,'CM - Poids'!$B$6:$C$160,2),"")</f>
        <v/>
      </c>
      <c r="T75" s="8" t="e">
        <f ca="1">IF(Graphique!D86&lt;=330,"",Objectifs!$A$79+(Objectifs!$B$82-Graphique!D86)/Graphique!E86)</f>
        <v>#VALUE!</v>
      </c>
      <c r="V75" s="71" t="str">
        <f>IF(AND(Q75="",P75="",O75="",N75="",M75="",L75="",K75="",J75="",I75="",H75="",G75=""),F75,IF(AND(Q75="",P75="",O75="",N75="",M75="",L75="",K75="",J75="",I75="",H75="",G75&lt;&gt;F75),G75,IF(AND(Q75="",P75="",O75="",N75="",M75="",L75="",K75="",J75="",I75="",H75&lt;&gt;G75,H75&lt;&gt;F75),H75,IF(AND(Q75="",P75="",O75="",N75="",M75="",L75="",K75="",J75="",I75&lt;&gt;H75,I75&lt;&gt;G75,I75&lt;&gt;F75),I75,IF(AND(Q75="",P75="",O75="",N75="",M75="",L75="",K75="",J75&lt;&gt;I75,J75&lt;&gt;H75,J75&lt;&gt;G75,J75&lt;&gt;F75),J75,IF(AND(Q75="",P75="",O75="",N75="",M75="",L75="",K75&lt;&gt;J75,K75&lt;&gt;I75,K75&lt;&gt;H75,K75&lt;&gt;G75,K75&lt;&gt;F75),K75,IF(AND(Q75="",P75="",O75="",N75="",M75="",L75&lt;&gt;K75,L75&lt;&gt;J75,L75&lt;&gt;I75,L75&lt;&gt;H75,L75&lt;&gt;G75,L75&lt;&gt;F75),L75,IF(AND(Q75="",P75="",O75="",N75="",M75&lt;&gt;L75,M75&lt;&gt;K75,M75&lt;&gt;J75,M75&lt;&gt;I75,M75&lt;&gt;H75,M75&lt;&gt;G75,M75&lt;&gt;F75),M75,IF(AND(Q75="",P75="",O75="",N75&lt;&gt;M75,N75&lt;&gt;L75,N75&lt;&gt;K75,N75&lt;&gt;J75,N75&lt;&gt;I75,N75&lt;&gt;H75,N75&lt;&gt;G75,N75&lt;&gt;F75),N75,IF(AND(Q75="",P75="",O75&lt;&gt;N75,O75&lt;&gt;M75,O75&lt;&gt;L75,O75&lt;&gt;K75,O75&lt;&gt;J75,O75&lt;&gt;I75,O75&lt;&gt;H75,O75&lt;&gt;G75,O75&lt;&gt;F75),O75,IF(AND(Q75="",P75&lt;&gt;O75,P75&lt;&gt;N75,P&lt;47&gt;M75,P75&lt;&gt;L75,P75&lt;&gt;K75,P75&lt;&gt;J75,P75&lt;&gt;I75,P75&lt;&gt;H75,P75&lt;&gt;G75,P75&lt;&gt;F75),P75,IF(AND(Q75&lt;&gt;P75,Q75&lt;&gt;O75,Q75&lt;&gt;N75,Q75&lt;&gt;M75,Q75&lt;&gt;L75,Q75&lt;&gt;K75,Q75&lt;&gt;J75,Q75&lt;&gt;I75,Q75&lt;&gt;H75,Q75&lt;&gt;G75,Q75&lt;&gt;F75),Q75,""))))))))))))</f>
        <v/>
      </c>
      <c r="Y75" s="73"/>
      <c r="AA75" s="79">
        <f t="array" ref="AA75">IF(COUNT(F75:Q75)=1,MAX(F75:Q75)-40,INDEX(A75:Q75,MAX((F75:Q75&lt;&gt;"")*COLUMN(F75:Q75)))-INDEX(A75:Q75,LARGE((F75:Q75&lt;&gt;"")*COLUMN(F75:Q75),2)))</f>
        <v>0</v>
      </c>
    </row>
    <row r="76" spans="1:27" x14ac:dyDescent="0.3">
      <c r="A76">
        <v>30</v>
      </c>
      <c r="B76" s="4" t="str">
        <f>IF(Graphique!D87="","",'Données à saisir'!$E$3-'Données à saisir'!C34)</f>
        <v/>
      </c>
      <c r="D76" s="57"/>
      <c r="F76" s="72" t="str">
        <f>IFERROR(VLOOKUP('Données à saisir'!D34,'CM - Poids'!$B$6:$C$160,2),"")</f>
        <v/>
      </c>
      <c r="G76" s="72" t="str">
        <f>IFERROR(VLOOKUP('Données à saisir'!F34,'CM - Poids'!$B$6:$C$160,2),"")</f>
        <v/>
      </c>
      <c r="H76" s="72" t="str">
        <f>IFERROR(VLOOKUP('Données à saisir'!H34,'CM - Poids'!$B$6:$C$160,2),"")</f>
        <v/>
      </c>
      <c r="I76" s="72" t="str">
        <f>IFERROR(VLOOKUP('Données à saisir'!J34,'CM - Poids'!$B$6:$C$160,2),"")</f>
        <v/>
      </c>
      <c r="J76" s="72" t="str">
        <f>IFERROR(VLOOKUP('Données à saisir'!L34,'CM - Poids'!$B$6:$C$160,2),"")</f>
        <v/>
      </c>
      <c r="K76" s="72" t="str">
        <f>IFERROR(VLOOKUP('Données à saisir'!N34,'CM - Poids'!$B$6:$C$160,2),"")</f>
        <v/>
      </c>
      <c r="L76" s="72" t="str">
        <f>IFERROR(VLOOKUP('Données à saisir'!P34,'CM - Poids'!$B$6:$C$160,2),"")</f>
        <v/>
      </c>
      <c r="M76" s="72" t="str">
        <f>IFERROR(VLOOKUP('Données à saisir'!R34,'CM - Poids'!$B$6:$C$160,2),"")</f>
        <v/>
      </c>
      <c r="N76" s="72" t="str">
        <f>IFERROR(VLOOKUP('Données à saisir'!T34,'CM - Poids'!$B$6:$C$160,2),"")</f>
        <v/>
      </c>
      <c r="O76" s="72" t="str">
        <f>IFERROR(VLOOKUP('Données à saisir'!V34,'CM - Poids'!$B$6:$C$160,2),"")</f>
        <v/>
      </c>
      <c r="P76" s="72" t="str">
        <f>IFERROR(VLOOKUP('Données à saisir'!X34,'CM - Poids'!$B$6:$C$160,2),"")</f>
        <v/>
      </c>
      <c r="Q76" s="72" t="str">
        <f>IFERROR(VLOOKUP('Données à saisir'!Z34,'CM - Poids'!$B$6:$C$160,2),"")</f>
        <v/>
      </c>
      <c r="T76" s="8" t="e">
        <f ca="1">IF(Graphique!D87&lt;=330,"",Objectifs!$A$79+(Objectifs!$B$82-Graphique!D87)/Graphique!E87)</f>
        <v>#VALUE!</v>
      </c>
      <c r="V76" s="71" t="str">
        <f>IF(AND(Q76="",P76="",O76="",N76="",M76="",L76="",K76="",J76="",I76="",H76="",G76=""),F76,IF(AND(Q76="",P76="",O76="",N76="",M76="",L76="",K76="",J76="",I76="",H76="",G76&lt;&gt;F76),G76,IF(AND(Q76="",P76="",O76="",N76="",M76="",L76="",K76="",J76="",I76="",H76&lt;&gt;G76,H76&lt;&gt;F76),H76,IF(AND(Q76="",P76="",O76="",N76="",M76="",L76="",K76="",J76="",I76&lt;&gt;H76,I76&lt;&gt;G76,I76&lt;&gt;F76),I76,IF(AND(Q76="",P76="",O76="",N76="",M76="",L76="",K76="",J76&lt;&gt;I76,J76&lt;&gt;H76,J76&lt;&gt;G76,J76&lt;&gt;F76),J76,IF(AND(Q76="",P76="",O76="",N76="",M76="",L76="",K76&lt;&gt;J76,K76&lt;&gt;I76,K76&lt;&gt;H76,K76&lt;&gt;G76,K76&lt;&gt;F76),K76,IF(AND(Q76="",P76="",O76="",N76="",M76="",L76&lt;&gt;K76,L76&lt;&gt;J76,L76&lt;&gt;I76,L76&lt;&gt;H76,L76&lt;&gt;G76,L76&lt;&gt;F76),L76,IF(AND(Q76="",P76="",O76="",N76="",M76&lt;&gt;L76,M76&lt;&gt;K76,M76&lt;&gt;J76,M76&lt;&gt;I76,M76&lt;&gt;H76,M76&lt;&gt;G76,M76&lt;&gt;F76),M76,IF(AND(Q76="",P76="",O76="",N76&lt;&gt;M76,N76&lt;&gt;L76,N76&lt;&gt;K76,N76&lt;&gt;J76,N76&lt;&gt;I76,N76&lt;&gt;H76,N76&lt;&gt;G76,N76&lt;&gt;F76),N76,IF(AND(Q76="",P76="",O76&lt;&gt;N76,O76&lt;&gt;M76,O76&lt;&gt;L76,O76&lt;&gt;K76,O76&lt;&gt;J76,O76&lt;&gt;I76,O76&lt;&gt;H76,O76&lt;&gt;G76,O76&lt;&gt;F76),O76,IF(AND(Q76="",P76&lt;&gt;O76,P76&lt;&gt;N76,P&lt;47&gt;M76,P76&lt;&gt;L76,P76&lt;&gt;K76,P76&lt;&gt;J76,P76&lt;&gt;I76,P76&lt;&gt;H76,P76&lt;&gt;G76,P76&lt;&gt;F76),P76,IF(AND(Q76&lt;&gt;P76,Q76&lt;&gt;O76,Q76&lt;&gt;N76,Q76&lt;&gt;M76,Q76&lt;&gt;L76,Q76&lt;&gt;K76,Q76&lt;&gt;J76,Q76&lt;&gt;I76,Q76&lt;&gt;H76,Q76&lt;&gt;G76,Q76&lt;&gt;F76),Q76,""))))))))))))</f>
        <v/>
      </c>
      <c r="Y76" s="73"/>
      <c r="AA76" s="79">
        <f t="array" ref="AA76">IF(COUNT(F76:Q76)=1,MAX(F76:Q76)-40,INDEX(A76:Q76,MAX((F76:Q76&lt;&gt;"")*COLUMN(F76:Q76)))-INDEX(A76:Q76,LARGE((F76:Q76&lt;&gt;"")*COLUMN(F76:Q76),2)))</f>
        <v>0</v>
      </c>
    </row>
    <row r="79" spans="1:27" x14ac:dyDescent="0.3">
      <c r="A79" s="8">
        <f ca="1">TODAY()</f>
        <v>43872</v>
      </c>
    </row>
    <row r="81" spans="1:25" x14ac:dyDescent="0.3">
      <c r="A81" t="s">
        <v>43</v>
      </c>
      <c r="B81" s="4">
        <v>40</v>
      </c>
    </row>
    <row r="82" spans="1:25" x14ac:dyDescent="0.3">
      <c r="A82" t="s">
        <v>39</v>
      </c>
      <c r="B82" s="4">
        <v>410</v>
      </c>
    </row>
    <row r="86" spans="1:25" x14ac:dyDescent="0.3">
      <c r="A86" s="74"/>
      <c r="B86" s="74"/>
      <c r="C86" s="74"/>
      <c r="D86" s="74"/>
      <c r="E86" s="74"/>
    </row>
    <row r="87" spans="1:25" s="4" customFormat="1" x14ac:dyDescent="0.3">
      <c r="A87" s="78"/>
      <c r="B87" s="78"/>
      <c r="C87" s="78"/>
      <c r="D87" s="78"/>
      <c r="E87" s="78"/>
      <c r="F87" s="75"/>
      <c r="G87" s="75"/>
      <c r="H87" s="75"/>
      <c r="I87" s="75"/>
      <c r="J87" s="75"/>
      <c r="K87" s="75"/>
      <c r="L87"/>
      <c r="M87"/>
      <c r="N87"/>
      <c r="O87"/>
      <c r="P87" s="75"/>
      <c r="Q87" s="75"/>
      <c r="R87" s="75"/>
      <c r="S87" s="75"/>
      <c r="T87" s="75"/>
      <c r="U87" s="75"/>
      <c r="V87"/>
      <c r="W87"/>
      <c r="X87"/>
      <c r="Y87"/>
    </row>
    <row r="88" spans="1:25" x14ac:dyDescent="0.3">
      <c r="A88" s="16"/>
      <c r="B88" s="77"/>
      <c r="C88" s="77"/>
      <c r="D88" s="77"/>
      <c r="E88" s="77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</row>
    <row r="89" spans="1:25" x14ac:dyDescent="0.3">
      <c r="A89" s="16"/>
      <c r="B89" s="77"/>
      <c r="C89" s="77"/>
      <c r="D89" s="77"/>
      <c r="E89" s="77"/>
      <c r="F89" s="77"/>
      <c r="G89" s="77"/>
      <c r="H89" s="77"/>
      <c r="I89" s="77"/>
      <c r="J89" s="77"/>
      <c r="K89" s="77"/>
      <c r="P89" s="77"/>
      <c r="Q89" s="77"/>
      <c r="R89" s="77"/>
      <c r="S89" s="77"/>
      <c r="T89" s="77"/>
      <c r="U89" s="77"/>
    </row>
    <row r="90" spans="1:25" x14ac:dyDescent="0.3">
      <c r="A90" s="16"/>
      <c r="B90" s="77"/>
      <c r="C90" s="77"/>
      <c r="D90" s="77"/>
      <c r="E90" s="77"/>
      <c r="F90" s="77"/>
      <c r="G90" s="77"/>
      <c r="H90" s="77"/>
      <c r="I90" s="77"/>
      <c r="J90" s="77"/>
      <c r="K90" s="77"/>
      <c r="P90" s="77"/>
      <c r="Q90" s="77"/>
      <c r="R90" s="77"/>
      <c r="S90" s="77"/>
      <c r="T90" s="77"/>
      <c r="U90" s="77"/>
    </row>
    <row r="91" spans="1:25" x14ac:dyDescent="0.3">
      <c r="A91" s="16"/>
      <c r="B91" s="77"/>
      <c r="C91" s="77"/>
      <c r="D91" s="77"/>
      <c r="E91" s="77"/>
      <c r="F91" s="77"/>
      <c r="G91" s="77"/>
      <c r="H91" s="77"/>
      <c r="I91" s="77"/>
      <c r="J91" s="77"/>
      <c r="K91" s="77"/>
      <c r="P91" s="77"/>
      <c r="Q91" s="77"/>
      <c r="R91" s="77"/>
      <c r="S91" s="77"/>
      <c r="T91" s="77"/>
      <c r="U91" s="77"/>
    </row>
    <row r="92" spans="1:25" x14ac:dyDescent="0.3">
      <c r="A92" s="16"/>
      <c r="B92" s="77"/>
      <c r="C92" s="77"/>
      <c r="D92" s="77"/>
      <c r="E92" s="77"/>
      <c r="F92" s="77"/>
      <c r="G92" s="77"/>
      <c r="H92" s="77"/>
      <c r="I92" s="77"/>
      <c r="J92" s="77"/>
      <c r="K92" s="77"/>
      <c r="P92" s="77"/>
      <c r="Q92" s="77"/>
      <c r="R92" s="77"/>
      <c r="S92" s="77"/>
      <c r="T92" s="77"/>
      <c r="U92" s="77"/>
    </row>
    <row r="93" spans="1:25" x14ac:dyDescent="0.3">
      <c r="A93" s="16"/>
      <c r="B93" s="77"/>
      <c r="C93" s="77"/>
      <c r="D93" s="77"/>
      <c r="E93" s="77"/>
      <c r="F93" s="77"/>
      <c r="G93" s="77"/>
      <c r="H93" s="77"/>
      <c r="I93" s="77"/>
      <c r="J93" s="77"/>
      <c r="K93" s="77"/>
      <c r="P93" s="77"/>
      <c r="Q93" s="77"/>
      <c r="R93" s="77"/>
      <c r="S93" s="77"/>
      <c r="T93" s="77"/>
      <c r="U93" s="77"/>
    </row>
    <row r="94" spans="1:25" x14ac:dyDescent="0.3">
      <c r="A94" s="16"/>
      <c r="B94" s="77"/>
      <c r="C94" s="77"/>
      <c r="D94" s="77"/>
      <c r="E94" s="77"/>
      <c r="F94" s="77"/>
      <c r="G94" s="77"/>
      <c r="H94" s="77"/>
      <c r="I94" s="77"/>
      <c r="J94" s="77"/>
      <c r="K94" s="77"/>
      <c r="P94" s="77"/>
      <c r="Q94" s="77"/>
      <c r="R94" s="77"/>
      <c r="S94" s="77"/>
      <c r="T94" s="77"/>
      <c r="U94" s="77"/>
    </row>
    <row r="95" spans="1:25" x14ac:dyDescent="0.3">
      <c r="A95" s="16"/>
      <c r="B95" s="77"/>
      <c r="C95" s="77"/>
      <c r="D95" s="77"/>
      <c r="E95" s="77"/>
      <c r="F95" s="77"/>
      <c r="G95" s="77"/>
      <c r="H95" s="77"/>
      <c r="I95" s="77"/>
      <c r="J95" s="77"/>
      <c r="K95" s="77"/>
      <c r="P95" s="77"/>
      <c r="Q95" s="77"/>
      <c r="R95" s="77"/>
      <c r="S95" s="77"/>
      <c r="T95" s="77"/>
      <c r="U95" s="77"/>
    </row>
    <row r="96" spans="1:25" x14ac:dyDescent="0.3">
      <c r="A96" s="16"/>
      <c r="B96" s="77"/>
      <c r="C96" s="77"/>
      <c r="D96" s="77"/>
      <c r="E96" s="77"/>
      <c r="F96" s="77"/>
      <c r="G96" s="77"/>
      <c r="H96" s="77"/>
      <c r="I96" s="77"/>
      <c r="J96" s="77"/>
      <c r="K96" s="77"/>
      <c r="P96" s="77"/>
      <c r="Q96" s="77"/>
      <c r="R96" s="77"/>
      <c r="S96" s="77"/>
      <c r="T96" s="77"/>
      <c r="U96" s="77"/>
    </row>
    <row r="97" spans="1:21" x14ac:dyDescent="0.3">
      <c r="A97" s="16"/>
      <c r="B97" s="77"/>
      <c r="C97" s="77"/>
      <c r="D97" s="77"/>
      <c r="E97" s="77"/>
      <c r="F97" s="77"/>
      <c r="G97" s="77"/>
      <c r="H97" s="77"/>
      <c r="I97" s="77"/>
      <c r="J97" s="77"/>
      <c r="K97" s="77"/>
      <c r="P97" s="77"/>
      <c r="Q97" s="77"/>
      <c r="R97" s="77"/>
      <c r="S97" s="77"/>
      <c r="T97" s="77"/>
      <c r="U97" s="77"/>
    </row>
    <row r="98" spans="1:21" x14ac:dyDescent="0.3">
      <c r="A98" s="16"/>
      <c r="B98" s="77"/>
      <c r="C98" s="77"/>
      <c r="D98" s="77"/>
      <c r="E98" s="77"/>
      <c r="F98" s="77"/>
      <c r="G98" s="77"/>
      <c r="H98" s="77"/>
      <c r="I98" s="77"/>
      <c r="J98" s="77"/>
      <c r="K98" s="77"/>
      <c r="P98" s="77"/>
      <c r="Q98" s="77"/>
      <c r="R98" s="77"/>
      <c r="S98" s="77"/>
      <c r="T98" s="77"/>
      <c r="U98" s="77"/>
    </row>
    <row r="99" spans="1:21" x14ac:dyDescent="0.3">
      <c r="A99" s="16"/>
      <c r="B99" s="77"/>
      <c r="C99" s="77"/>
      <c r="D99" s="77"/>
      <c r="E99" s="77"/>
      <c r="F99" s="77"/>
      <c r="G99" s="77"/>
      <c r="H99" s="77"/>
      <c r="I99" s="77"/>
      <c r="J99" s="77"/>
      <c r="K99" s="77"/>
      <c r="P99" s="77"/>
      <c r="Q99" s="77"/>
      <c r="R99" s="77"/>
      <c r="S99" s="77"/>
      <c r="T99" s="77"/>
      <c r="U99" s="77"/>
    </row>
    <row r="100" spans="1:21" x14ac:dyDescent="0.3">
      <c r="A100" s="16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P100" s="77"/>
      <c r="Q100" s="77"/>
      <c r="R100" s="77"/>
      <c r="S100" s="77"/>
      <c r="T100" s="77"/>
      <c r="U100" s="77"/>
    </row>
    <row r="101" spans="1:21" x14ac:dyDescent="0.3">
      <c r="A101" s="16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P101" s="77"/>
      <c r="Q101" s="77"/>
      <c r="R101" s="77"/>
      <c r="S101" s="77"/>
      <c r="T101" s="77"/>
      <c r="U101" s="77"/>
    </row>
    <row r="102" spans="1:21" x14ac:dyDescent="0.3">
      <c r="A102" s="16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P102" s="77"/>
      <c r="Q102" s="77"/>
      <c r="R102" s="77"/>
      <c r="S102" s="77"/>
      <c r="T102" s="77"/>
      <c r="U102" s="77"/>
    </row>
    <row r="103" spans="1:21" x14ac:dyDescent="0.3">
      <c r="A103" s="16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P103" s="77"/>
      <c r="Q103" s="77"/>
      <c r="R103" s="77"/>
      <c r="S103" s="77"/>
      <c r="T103" s="77"/>
      <c r="U103" s="77"/>
    </row>
    <row r="104" spans="1:21" x14ac:dyDescent="0.3">
      <c r="A104" s="16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P104" s="77"/>
      <c r="Q104" s="77"/>
      <c r="R104" s="77"/>
      <c r="S104" s="77"/>
      <c r="T104" s="77"/>
      <c r="U104" s="77"/>
    </row>
    <row r="105" spans="1:21" x14ac:dyDescent="0.3">
      <c r="A105" s="16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P105" s="77"/>
      <c r="Q105" s="77"/>
      <c r="R105" s="77"/>
      <c r="S105" s="77"/>
      <c r="T105" s="77"/>
      <c r="U105" s="77"/>
    </row>
    <row r="106" spans="1:21" x14ac:dyDescent="0.3">
      <c r="A106" s="16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P106" s="77"/>
      <c r="Q106" s="77"/>
      <c r="R106" s="77"/>
      <c r="S106" s="77"/>
      <c r="T106" s="77"/>
      <c r="U106" s="77"/>
    </row>
    <row r="107" spans="1:21" x14ac:dyDescent="0.3">
      <c r="A107" s="16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P107" s="77"/>
      <c r="Q107" s="77"/>
      <c r="R107" s="77"/>
      <c r="S107" s="77"/>
      <c r="T107" s="77"/>
      <c r="U107" s="77"/>
    </row>
    <row r="108" spans="1:21" x14ac:dyDescent="0.3">
      <c r="A108" s="16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P108" s="77"/>
      <c r="Q108" s="77"/>
      <c r="R108" s="77"/>
      <c r="S108" s="77"/>
      <c r="T108" s="77"/>
      <c r="U108" s="77"/>
    </row>
    <row r="109" spans="1:21" x14ac:dyDescent="0.3">
      <c r="A109" s="16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P109" s="77"/>
      <c r="Q109" s="77"/>
      <c r="R109" s="77"/>
      <c r="S109" s="77"/>
      <c r="T109" s="77"/>
      <c r="U109" s="77"/>
    </row>
    <row r="110" spans="1:21" x14ac:dyDescent="0.3">
      <c r="A110" s="16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P110" s="77"/>
      <c r="Q110" s="77"/>
      <c r="R110" s="77"/>
      <c r="S110" s="77"/>
      <c r="T110" s="77"/>
      <c r="U110" s="77"/>
    </row>
    <row r="111" spans="1:21" x14ac:dyDescent="0.3">
      <c r="A111" s="16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P111" s="77"/>
      <c r="Q111" s="77"/>
      <c r="R111" s="77"/>
      <c r="S111" s="77"/>
      <c r="T111" s="77"/>
      <c r="U111" s="77"/>
    </row>
    <row r="112" spans="1:21" x14ac:dyDescent="0.3">
      <c r="A112" s="16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P112" s="77"/>
      <c r="Q112" s="77"/>
      <c r="R112" s="77"/>
      <c r="S112" s="77"/>
      <c r="T112" s="77"/>
      <c r="U112" s="77"/>
    </row>
    <row r="113" spans="1:24" x14ac:dyDescent="0.3">
      <c r="A113" s="16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P113" s="77"/>
      <c r="Q113" s="77"/>
      <c r="R113" s="77"/>
      <c r="S113" s="77"/>
      <c r="T113" s="77"/>
      <c r="U113" s="77"/>
    </row>
    <row r="114" spans="1:24" x14ac:dyDescent="0.3">
      <c r="A114" s="16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P114" s="77"/>
      <c r="Q114" s="77"/>
      <c r="R114" s="77"/>
      <c r="S114" s="77"/>
      <c r="T114" s="77"/>
      <c r="U114" s="77"/>
    </row>
    <row r="115" spans="1:24" x14ac:dyDescent="0.3">
      <c r="A115" s="16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P115" s="77"/>
      <c r="Q115" s="77"/>
      <c r="R115" s="77"/>
      <c r="S115" s="77"/>
      <c r="T115" s="77"/>
      <c r="U115" s="77"/>
    </row>
    <row r="116" spans="1:24" x14ac:dyDescent="0.3">
      <c r="A116" s="16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P116" s="77"/>
      <c r="Q116" s="77"/>
      <c r="R116" s="77"/>
      <c r="S116" s="77"/>
      <c r="T116" s="77"/>
      <c r="U116" s="77"/>
    </row>
    <row r="117" spans="1:24" x14ac:dyDescent="0.3">
      <c r="A117" s="16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P117" s="77"/>
      <c r="Q117" s="77"/>
      <c r="R117" s="77"/>
      <c r="S117" s="77"/>
      <c r="T117" s="77"/>
      <c r="U117" s="77"/>
    </row>
    <row r="118" spans="1:24" x14ac:dyDescent="0.3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</row>
    <row r="122" spans="1:24" s="4" customFormat="1" x14ac:dyDescent="0.3"/>
    <row r="123" spans="1:24" x14ac:dyDescent="0.3">
      <c r="A123" s="80" t="str">
        <f>IF(B88="","",(A88/B88))</f>
        <v/>
      </c>
      <c r="B123" s="80" t="str">
        <f>IF(C88="","",IF(F47="",(C88/('Données à saisir'!$G$3-'Données à saisir'!C5)),Objectifs!C88/Objectifs!D88))</f>
        <v/>
      </c>
      <c r="C123" s="80"/>
      <c r="D123" s="80"/>
      <c r="E123" s="80"/>
      <c r="F123" s="80"/>
      <c r="G123" s="80"/>
      <c r="H123" s="80"/>
      <c r="I123" s="80"/>
      <c r="J123" s="80"/>
      <c r="K123" s="80"/>
      <c r="L123" s="80"/>
    </row>
    <row r="124" spans="1:24" x14ac:dyDescent="0.3">
      <c r="A124" s="80" t="str">
        <f t="shared" ref="A124:A152" si="4">IF(B89="","",(A89/B89))</f>
        <v/>
      </c>
      <c r="B124" s="80" t="str">
        <f>IF(C89="","",IF(F48="",(C89/('Données à saisir'!$G$3-'Données à saisir'!C6)),Objectifs!C89/Objectifs!D89))</f>
        <v/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</row>
    <row r="125" spans="1:24" x14ac:dyDescent="0.3">
      <c r="A125" s="80" t="str">
        <f t="shared" si="4"/>
        <v/>
      </c>
      <c r="B125" s="80" t="str">
        <f>IF(C90="","",IF(F49="",(C90/('Données à saisir'!$G$3-'Données à saisir'!C7)),Objectifs!C90/Objectifs!D90))</f>
        <v/>
      </c>
      <c r="C125" s="80"/>
      <c r="D125" s="80"/>
      <c r="E125" s="80"/>
      <c r="F125" s="80"/>
      <c r="G125" s="80"/>
      <c r="H125" s="80"/>
      <c r="I125" s="80"/>
      <c r="J125" s="80"/>
      <c r="K125" s="80"/>
      <c r="L125" s="80"/>
    </row>
    <row r="126" spans="1:24" x14ac:dyDescent="0.3">
      <c r="A126" s="80" t="str">
        <f>IF(B91="","",(A91/B91))</f>
        <v/>
      </c>
      <c r="B126" s="80" t="str">
        <f>IF(C91="","",IF(F50="",(C91/('Données à saisir'!$G$3-'Données à saisir'!C8)),Objectifs!C91/Objectifs!D91))</f>
        <v/>
      </c>
      <c r="C126" s="80"/>
      <c r="D126" s="80"/>
      <c r="E126" s="80"/>
      <c r="F126" s="80"/>
      <c r="G126" s="80"/>
      <c r="H126" s="80"/>
      <c r="I126" s="80"/>
      <c r="J126" s="80"/>
      <c r="K126" s="80"/>
      <c r="L126" s="80"/>
    </row>
    <row r="127" spans="1:24" x14ac:dyDescent="0.3">
      <c r="A127" s="80" t="str">
        <f t="shared" si="4"/>
        <v/>
      </c>
      <c r="B127" s="80" t="str">
        <f>IF(C92="","",IF(F51="",(C92/('Données à saisir'!$G$3-'Données à saisir'!C9)),Objectifs!C92/Objectifs!D92))</f>
        <v/>
      </c>
      <c r="C127" s="80"/>
      <c r="D127" s="80"/>
      <c r="E127" s="80"/>
      <c r="F127" s="80"/>
      <c r="G127" s="80"/>
      <c r="H127" s="80"/>
      <c r="I127" s="80"/>
      <c r="J127" s="80"/>
      <c r="K127" s="80"/>
      <c r="L127" s="80"/>
    </row>
    <row r="128" spans="1:24" x14ac:dyDescent="0.3">
      <c r="A128" s="80" t="str">
        <f t="shared" si="4"/>
        <v/>
      </c>
      <c r="B128" s="80" t="str">
        <f>IF(C93="","",IF(F52="",(C93/('Données à saisir'!$G$3-'Données à saisir'!C10)),Objectifs!C93/Objectifs!D93))</f>
        <v/>
      </c>
      <c r="C128" s="80"/>
      <c r="D128" s="80"/>
      <c r="E128" s="80"/>
      <c r="F128" s="80"/>
      <c r="G128" s="80"/>
      <c r="H128" s="80"/>
      <c r="I128" s="80"/>
      <c r="J128" s="80"/>
      <c r="K128" s="80"/>
      <c r="L128" s="80"/>
    </row>
    <row r="129" spans="1:12" x14ac:dyDescent="0.3">
      <c r="A129" s="80" t="str">
        <f t="shared" si="4"/>
        <v/>
      </c>
      <c r="B129" s="80" t="str">
        <f>IF(C94="","",IF(F53="",(C94/('Données à saisir'!$G$3-'Données à saisir'!C11)),Objectifs!C94/Objectifs!D94))</f>
        <v/>
      </c>
      <c r="C129" s="80"/>
      <c r="D129" s="80"/>
      <c r="E129" s="80"/>
      <c r="F129" s="80"/>
      <c r="G129" s="80"/>
      <c r="H129" s="80"/>
      <c r="I129" s="80"/>
      <c r="J129" s="80"/>
      <c r="K129" s="80"/>
      <c r="L129" s="80"/>
    </row>
    <row r="130" spans="1:12" x14ac:dyDescent="0.3">
      <c r="A130" s="80" t="str">
        <f t="shared" si="4"/>
        <v/>
      </c>
      <c r="B130" s="80" t="str">
        <f>IF(C95="","",IF(F54="",(C95/('Données à saisir'!$G$3-'Données à saisir'!C12)),Objectifs!C95/Objectifs!D95))</f>
        <v/>
      </c>
      <c r="C130" s="80"/>
      <c r="D130" s="80"/>
      <c r="E130" s="80"/>
      <c r="F130" s="80"/>
      <c r="G130" s="80"/>
      <c r="H130" s="80"/>
      <c r="I130" s="80"/>
      <c r="J130" s="80"/>
      <c r="K130" s="80"/>
      <c r="L130" s="80"/>
    </row>
    <row r="131" spans="1:12" x14ac:dyDescent="0.3">
      <c r="A131" s="80" t="str">
        <f t="shared" si="4"/>
        <v/>
      </c>
      <c r="B131" s="80" t="str">
        <f>IF(C96="","",IF(F55="",(C96/('Données à saisir'!$G$3-'Données à saisir'!C13)),Objectifs!C96/Objectifs!D96))</f>
        <v/>
      </c>
      <c r="C131" s="80"/>
      <c r="D131" s="80"/>
      <c r="E131" s="80"/>
      <c r="F131" s="80"/>
      <c r="G131" s="80"/>
      <c r="H131" s="80"/>
      <c r="I131" s="80"/>
      <c r="J131" s="80"/>
      <c r="K131" s="80"/>
      <c r="L131" s="80"/>
    </row>
    <row r="132" spans="1:12" x14ac:dyDescent="0.3">
      <c r="A132" s="80" t="str">
        <f t="shared" si="4"/>
        <v/>
      </c>
      <c r="B132" s="80" t="str">
        <f>IF(C97="","",IF(F56="",(C97/('Données à saisir'!$G$3-'Données à saisir'!C14)),Objectifs!C97/Objectifs!D97))</f>
        <v/>
      </c>
      <c r="C132" s="80"/>
      <c r="D132" s="80"/>
      <c r="E132" s="80"/>
      <c r="F132" s="80"/>
      <c r="G132" s="80"/>
      <c r="H132" s="80"/>
      <c r="I132" s="80"/>
      <c r="J132" s="80"/>
      <c r="K132" s="80"/>
      <c r="L132" s="80"/>
    </row>
    <row r="133" spans="1:12" x14ac:dyDescent="0.3">
      <c r="A133" s="80" t="str">
        <f t="shared" si="4"/>
        <v/>
      </c>
      <c r="B133" s="80" t="str">
        <f>IF(C98="","",IF(F57="",(C98/('Données à saisir'!$G$3-'Données à saisir'!C15)),Objectifs!C98/Objectifs!D98))</f>
        <v/>
      </c>
      <c r="C133" s="80"/>
      <c r="D133" s="80"/>
      <c r="E133" s="80"/>
      <c r="F133" s="80"/>
      <c r="G133" s="80"/>
      <c r="H133" s="80"/>
      <c r="I133" s="80"/>
      <c r="J133" s="80"/>
      <c r="K133" s="80"/>
      <c r="L133" s="80"/>
    </row>
    <row r="134" spans="1:12" x14ac:dyDescent="0.3">
      <c r="A134" s="80" t="str">
        <f t="shared" si="4"/>
        <v/>
      </c>
      <c r="B134" s="80" t="str">
        <f>IF(C99="","",IF(F58="",(C99/('Données à saisir'!$G$3-'Données à saisir'!C16)),Objectifs!C99/Objectifs!D99))</f>
        <v/>
      </c>
      <c r="C134" s="80"/>
      <c r="D134" s="80"/>
      <c r="E134" s="80"/>
      <c r="F134" s="80"/>
      <c r="G134" s="80"/>
      <c r="H134" s="80"/>
      <c r="I134" s="80"/>
      <c r="J134" s="80"/>
      <c r="K134" s="80"/>
      <c r="L134" s="80"/>
    </row>
    <row r="135" spans="1:12" x14ac:dyDescent="0.3">
      <c r="A135" s="80" t="str">
        <f t="shared" si="4"/>
        <v/>
      </c>
      <c r="B135" s="80" t="str">
        <f>IF(C100="","",IF(F59="",(C100/('Données à saisir'!$G$3-'Données à saisir'!C17)),Objectifs!C100/Objectifs!D100))</f>
        <v/>
      </c>
      <c r="C135" s="80"/>
      <c r="D135" s="80"/>
      <c r="E135" s="80"/>
      <c r="F135" s="80"/>
      <c r="G135" s="80"/>
      <c r="H135" s="80"/>
      <c r="I135" s="80"/>
      <c r="J135" s="80"/>
      <c r="K135" s="80"/>
      <c r="L135" s="80"/>
    </row>
    <row r="136" spans="1:12" x14ac:dyDescent="0.3">
      <c r="A136" s="80" t="str">
        <f t="shared" si="4"/>
        <v/>
      </c>
      <c r="B136" s="80" t="str">
        <f>IF(C101="","",IF(F60="",(C101/('Données à saisir'!$G$3-'Données à saisir'!C18)),Objectifs!C101/Objectifs!D101))</f>
        <v/>
      </c>
      <c r="C136" s="80"/>
      <c r="D136" s="80"/>
      <c r="E136" s="80"/>
      <c r="F136" s="80"/>
      <c r="G136" s="80"/>
      <c r="H136" s="80"/>
      <c r="I136" s="80"/>
      <c r="J136" s="80"/>
      <c r="K136" s="80"/>
      <c r="L136" s="80"/>
    </row>
    <row r="137" spans="1:12" x14ac:dyDescent="0.3">
      <c r="A137" s="80" t="str">
        <f t="shared" si="4"/>
        <v/>
      </c>
      <c r="B137" s="80" t="str">
        <f>IF(C102="","",IF(F61="",(C102/('Données à saisir'!$G$3-'Données à saisir'!C19)),Objectifs!C102/Objectifs!D102))</f>
        <v/>
      </c>
      <c r="C137" s="80"/>
      <c r="D137" s="80"/>
      <c r="E137" s="80"/>
      <c r="F137" s="80"/>
      <c r="G137" s="80"/>
      <c r="H137" s="80"/>
      <c r="I137" s="80"/>
      <c r="J137" s="80"/>
      <c r="K137" s="80"/>
      <c r="L137" s="80"/>
    </row>
    <row r="138" spans="1:12" x14ac:dyDescent="0.3">
      <c r="A138" s="80" t="str">
        <f t="shared" si="4"/>
        <v/>
      </c>
      <c r="B138" s="80" t="str">
        <f>IF(C103="","",IF(F62="",(C103/('Données à saisir'!$G$3-'Données à saisir'!C20)),Objectifs!C103/Objectifs!D103))</f>
        <v/>
      </c>
      <c r="C138" s="80"/>
      <c r="D138" s="80"/>
      <c r="E138" s="80"/>
      <c r="F138" s="80"/>
      <c r="G138" s="80"/>
      <c r="H138" s="80"/>
      <c r="I138" s="80"/>
      <c r="J138" s="80"/>
      <c r="K138" s="80"/>
      <c r="L138" s="80"/>
    </row>
    <row r="139" spans="1:12" x14ac:dyDescent="0.3">
      <c r="A139" s="80" t="str">
        <f t="shared" si="4"/>
        <v/>
      </c>
      <c r="B139" s="80" t="str">
        <f>IF(C104="","",IF(F63="",(C104/('Données à saisir'!$G$3-'Données à saisir'!C21)),Objectifs!C104/Objectifs!D104))</f>
        <v/>
      </c>
      <c r="C139" s="80"/>
      <c r="D139" s="80"/>
      <c r="E139" s="80"/>
      <c r="F139" s="80"/>
      <c r="G139" s="80"/>
      <c r="H139" s="80"/>
      <c r="I139" s="80"/>
      <c r="J139" s="80"/>
      <c r="K139" s="80"/>
      <c r="L139" s="80"/>
    </row>
    <row r="140" spans="1:12" x14ac:dyDescent="0.3">
      <c r="A140" s="80" t="str">
        <f t="shared" si="4"/>
        <v/>
      </c>
      <c r="B140" s="80" t="str">
        <f>IF(C105="","",IF(F64="",(C105/('Données à saisir'!$G$3-'Données à saisir'!C22)),Objectifs!C105/Objectifs!D105))</f>
        <v/>
      </c>
      <c r="C140" s="80"/>
      <c r="D140" s="80"/>
      <c r="E140" s="80"/>
      <c r="F140" s="80"/>
      <c r="G140" s="80"/>
      <c r="H140" s="80"/>
      <c r="I140" s="80"/>
      <c r="J140" s="80"/>
      <c r="K140" s="80"/>
      <c r="L140" s="80"/>
    </row>
    <row r="141" spans="1:12" x14ac:dyDescent="0.3">
      <c r="A141" s="80" t="str">
        <f t="shared" si="4"/>
        <v/>
      </c>
      <c r="B141" s="80" t="str">
        <f>IF(C106="","",IF(F65="",(C106/('Données à saisir'!$G$3-'Données à saisir'!C23)),Objectifs!C106/Objectifs!D106))</f>
        <v/>
      </c>
      <c r="C141" s="80"/>
      <c r="D141" s="80"/>
      <c r="E141" s="80"/>
      <c r="F141" s="80"/>
      <c r="G141" s="80"/>
      <c r="H141" s="80"/>
      <c r="I141" s="80"/>
      <c r="J141" s="80"/>
      <c r="K141" s="80"/>
      <c r="L141" s="80"/>
    </row>
    <row r="142" spans="1:12" x14ac:dyDescent="0.3">
      <c r="A142" s="80" t="str">
        <f t="shared" si="4"/>
        <v/>
      </c>
      <c r="B142" s="80" t="str">
        <f>IF(C107="","",IF(F66="",(C107/('Données à saisir'!$G$3-'Données à saisir'!C24)),Objectifs!C107/Objectifs!D107))</f>
        <v/>
      </c>
      <c r="C142" s="80"/>
      <c r="D142" s="80"/>
      <c r="E142" s="80"/>
      <c r="F142" s="80"/>
      <c r="G142" s="80"/>
      <c r="H142" s="80"/>
      <c r="I142" s="80"/>
      <c r="J142" s="80"/>
      <c r="K142" s="80"/>
      <c r="L142" s="80"/>
    </row>
    <row r="143" spans="1:12" x14ac:dyDescent="0.3">
      <c r="A143" s="80" t="str">
        <f t="shared" si="4"/>
        <v/>
      </c>
      <c r="B143" s="80" t="str">
        <f>IF(C108="","",IF(F67="",(C108/('Données à saisir'!$G$3-'Données à saisir'!C25)),Objectifs!C108/Objectifs!D108))</f>
        <v/>
      </c>
      <c r="C143" s="80"/>
      <c r="D143" s="80"/>
      <c r="E143" s="80"/>
      <c r="F143" s="80"/>
      <c r="G143" s="80"/>
      <c r="H143" s="80"/>
      <c r="I143" s="80"/>
      <c r="J143" s="80"/>
      <c r="K143" s="80"/>
      <c r="L143" s="80"/>
    </row>
    <row r="144" spans="1:12" x14ac:dyDescent="0.3">
      <c r="A144" s="80" t="str">
        <f t="shared" si="4"/>
        <v/>
      </c>
      <c r="B144" s="80" t="str">
        <f>IF(C109="","",IF(F68="",(C109/('Données à saisir'!$G$3-'Données à saisir'!C26)),Objectifs!C109/Objectifs!D109))</f>
        <v/>
      </c>
      <c r="C144" s="80"/>
      <c r="D144" s="80"/>
      <c r="E144" s="80"/>
      <c r="F144" s="80"/>
      <c r="G144" s="80"/>
      <c r="H144" s="80"/>
      <c r="I144" s="80"/>
      <c r="J144" s="80"/>
      <c r="K144" s="80"/>
      <c r="L144" s="80"/>
    </row>
    <row r="145" spans="1:12" x14ac:dyDescent="0.3">
      <c r="A145" s="80" t="str">
        <f t="shared" si="4"/>
        <v/>
      </c>
      <c r="B145" s="80" t="str">
        <f>IF(C110="","",IF(F69="",(C110/('Données à saisir'!$G$3-'Données à saisir'!C27)),Objectifs!C110/Objectifs!D110))</f>
        <v/>
      </c>
      <c r="C145" s="80"/>
      <c r="D145" s="80"/>
      <c r="E145" s="80"/>
      <c r="F145" s="80"/>
      <c r="G145" s="80"/>
      <c r="H145" s="80"/>
      <c r="I145" s="80"/>
      <c r="J145" s="80"/>
      <c r="K145" s="80"/>
      <c r="L145" s="80"/>
    </row>
    <row r="146" spans="1:12" x14ac:dyDescent="0.3">
      <c r="A146" s="80" t="str">
        <f t="shared" si="4"/>
        <v/>
      </c>
      <c r="B146" s="80" t="str">
        <f>IF(C111="","",IF(F70="",(C111/('Données à saisir'!$G$3-'Données à saisir'!C28)),Objectifs!C111/Objectifs!D111))</f>
        <v/>
      </c>
      <c r="C146" s="80"/>
      <c r="D146" s="80"/>
      <c r="E146" s="80"/>
      <c r="F146" s="80"/>
      <c r="G146" s="80"/>
      <c r="H146" s="80"/>
      <c r="I146" s="80"/>
      <c r="J146" s="80"/>
      <c r="K146" s="80"/>
      <c r="L146" s="80"/>
    </row>
    <row r="147" spans="1:12" x14ac:dyDescent="0.3">
      <c r="A147" s="80" t="str">
        <f t="shared" si="4"/>
        <v/>
      </c>
      <c r="B147" s="80" t="str">
        <f>IF(C112="","",IF(F71="",(C112/('Données à saisir'!$G$3-'Données à saisir'!C29)),Objectifs!C112/Objectifs!D112))</f>
        <v/>
      </c>
      <c r="C147" s="80"/>
      <c r="D147" s="80"/>
      <c r="E147" s="80"/>
      <c r="F147" s="80"/>
      <c r="G147" s="80"/>
      <c r="H147" s="80"/>
      <c r="I147" s="80"/>
      <c r="J147" s="80"/>
      <c r="K147" s="80"/>
      <c r="L147" s="80"/>
    </row>
    <row r="148" spans="1:12" x14ac:dyDescent="0.3">
      <c r="A148" s="80" t="str">
        <f t="shared" si="4"/>
        <v/>
      </c>
      <c r="B148" s="80" t="str">
        <f>IF(C113="","",IF(F72="",(C113/('Données à saisir'!$G$3-'Données à saisir'!C30)),Objectifs!C113/Objectifs!D113))</f>
        <v/>
      </c>
      <c r="C148" s="80"/>
      <c r="D148" s="80"/>
      <c r="E148" s="80"/>
      <c r="F148" s="80"/>
      <c r="G148" s="80"/>
      <c r="H148" s="80"/>
      <c r="I148" s="80"/>
      <c r="J148" s="80"/>
      <c r="K148" s="80"/>
      <c r="L148" s="80"/>
    </row>
    <row r="149" spans="1:12" x14ac:dyDescent="0.3">
      <c r="A149" s="80" t="str">
        <f t="shared" si="4"/>
        <v/>
      </c>
      <c r="B149" s="80" t="str">
        <f>IF(C114="","",IF(F73="",(C114/('Données à saisir'!$G$3-'Données à saisir'!C31)),Objectifs!C114/Objectifs!D114))</f>
        <v/>
      </c>
      <c r="C149" s="80"/>
      <c r="D149" s="80"/>
      <c r="E149" s="80"/>
      <c r="F149" s="80"/>
      <c r="G149" s="80"/>
      <c r="H149" s="80"/>
      <c r="I149" s="80"/>
      <c r="J149" s="80"/>
      <c r="K149" s="80"/>
      <c r="L149" s="80"/>
    </row>
    <row r="150" spans="1:12" x14ac:dyDescent="0.3">
      <c r="A150" s="80" t="str">
        <f t="shared" si="4"/>
        <v/>
      </c>
      <c r="B150" s="80" t="str">
        <f>IF(C115="","",IF(F74="",(C115/('Données à saisir'!$G$3-'Données à saisir'!C32)),Objectifs!C115/Objectifs!D115))</f>
        <v/>
      </c>
      <c r="C150" s="80"/>
      <c r="D150" s="80"/>
      <c r="E150" s="80"/>
      <c r="F150" s="80"/>
      <c r="G150" s="80"/>
      <c r="H150" s="80"/>
      <c r="I150" s="80"/>
      <c r="J150" s="80"/>
      <c r="K150" s="80"/>
      <c r="L150" s="80"/>
    </row>
    <row r="151" spans="1:12" x14ac:dyDescent="0.3">
      <c r="A151" s="80" t="str">
        <f t="shared" si="4"/>
        <v/>
      </c>
      <c r="B151" s="80" t="str">
        <f>IF(C116="","",IF(F75="",(C116/('Données à saisir'!$G$3-'Données à saisir'!C33)),Objectifs!C116/Objectifs!D116))</f>
        <v/>
      </c>
      <c r="C151" s="80"/>
      <c r="D151" s="80"/>
      <c r="E151" s="80"/>
      <c r="F151" s="80"/>
      <c r="G151" s="80"/>
      <c r="H151" s="80"/>
      <c r="I151" s="80"/>
      <c r="J151" s="80"/>
      <c r="K151" s="80"/>
      <c r="L151" s="80"/>
    </row>
    <row r="152" spans="1:12" x14ac:dyDescent="0.3">
      <c r="A152" s="80" t="str">
        <f t="shared" si="4"/>
        <v/>
      </c>
      <c r="B152" s="80" t="str">
        <f>IF(C117="","",IF(F76="",(C117/('Données à saisir'!$G$3-'Données à saisir'!C34)),Objectifs!C117/Objectifs!D117))</f>
        <v/>
      </c>
      <c r="C152" s="80"/>
      <c r="D152" s="80"/>
      <c r="E152" s="80"/>
      <c r="F152" s="80"/>
      <c r="G152" s="80"/>
      <c r="H152" s="80"/>
      <c r="I152" s="80"/>
      <c r="J152" s="80"/>
      <c r="K152" s="80"/>
      <c r="L152" s="80"/>
    </row>
    <row r="160" spans="1:12" ht="13.8" customHeight="1" x14ac:dyDescent="0.3"/>
    <row r="161" spans="7:7" ht="14.4" customHeight="1" x14ac:dyDescent="0.5">
      <c r="G161" s="76"/>
    </row>
    <row r="162" spans="7:7" ht="14.4" customHeight="1" x14ac:dyDescent="0.3"/>
  </sheetData>
  <mergeCells count="1">
    <mergeCell ref="F46:Q4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4"/>
  <sheetViews>
    <sheetView topLeftCell="A40" workbookViewId="0">
      <selection activeCell="E48" sqref="E48"/>
    </sheetView>
  </sheetViews>
  <sheetFormatPr baseColWidth="10" defaultRowHeight="14.4" x14ac:dyDescent="0.3"/>
  <cols>
    <col min="3" max="3" width="16.77734375" customWidth="1"/>
    <col min="4" max="4" width="15.5546875" customWidth="1"/>
  </cols>
  <sheetData>
    <row r="1" spans="1:28" x14ac:dyDescent="0.3">
      <c r="C1" t="s">
        <v>5</v>
      </c>
      <c r="D1">
        <v>3</v>
      </c>
      <c r="E1">
        <v>6</v>
      </c>
      <c r="F1">
        <v>9</v>
      </c>
      <c r="G1">
        <v>12</v>
      </c>
      <c r="H1">
        <v>15</v>
      </c>
      <c r="I1">
        <v>18</v>
      </c>
      <c r="J1">
        <v>21</v>
      </c>
      <c r="K1">
        <v>24</v>
      </c>
      <c r="L1">
        <v>27</v>
      </c>
    </row>
    <row r="2" spans="1:28" x14ac:dyDescent="0.3">
      <c r="B2" t="s">
        <v>26</v>
      </c>
      <c r="C2" t="s">
        <v>27</v>
      </c>
      <c r="D2">
        <v>106</v>
      </c>
      <c r="E2">
        <v>134</v>
      </c>
      <c r="F2">
        <v>143</v>
      </c>
      <c r="G2">
        <v>158</v>
      </c>
      <c r="H2">
        <v>169</v>
      </c>
      <c r="I2">
        <v>180</v>
      </c>
      <c r="J2">
        <v>187</v>
      </c>
      <c r="K2">
        <v>196</v>
      </c>
    </row>
    <row r="3" spans="1:28" x14ac:dyDescent="0.3">
      <c r="B3" t="s">
        <v>33</v>
      </c>
      <c r="C3" t="s">
        <v>28</v>
      </c>
      <c r="D3">
        <f>D2+2.5</f>
        <v>108.5</v>
      </c>
      <c r="E3">
        <f t="shared" ref="E3:K3" si="0">E2+2.5</f>
        <v>136.5</v>
      </c>
      <c r="F3">
        <f t="shared" si="0"/>
        <v>145.5</v>
      </c>
      <c r="G3">
        <f t="shared" si="0"/>
        <v>160.5</v>
      </c>
      <c r="H3">
        <f t="shared" si="0"/>
        <v>171.5</v>
      </c>
      <c r="I3">
        <f t="shared" si="0"/>
        <v>182.5</v>
      </c>
      <c r="J3">
        <f t="shared" si="0"/>
        <v>189.5</v>
      </c>
      <c r="K3">
        <f t="shared" si="0"/>
        <v>198.5</v>
      </c>
    </row>
    <row r="4" spans="1:28" x14ac:dyDescent="0.3">
      <c r="C4" t="s">
        <v>29</v>
      </c>
      <c r="D4">
        <f>D2-2.5</f>
        <v>103.5</v>
      </c>
      <c r="E4">
        <f t="shared" ref="E4:K4" si="1">E2-2.5</f>
        <v>131.5</v>
      </c>
      <c r="F4">
        <f t="shared" si="1"/>
        <v>140.5</v>
      </c>
      <c r="G4">
        <f t="shared" si="1"/>
        <v>155.5</v>
      </c>
      <c r="H4">
        <f t="shared" si="1"/>
        <v>166.5</v>
      </c>
      <c r="I4">
        <f t="shared" si="1"/>
        <v>177.5</v>
      </c>
      <c r="J4">
        <f t="shared" si="1"/>
        <v>184.5</v>
      </c>
      <c r="K4">
        <f t="shared" si="1"/>
        <v>193.5</v>
      </c>
    </row>
    <row r="8" spans="1:28" x14ac:dyDescent="0.3">
      <c r="D8" s="5" t="s">
        <v>31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Q8" s="6" t="s">
        <v>35</v>
      </c>
      <c r="R8" s="6"/>
      <c r="S8" s="6"/>
      <c r="T8" s="6"/>
      <c r="U8" s="6"/>
      <c r="V8" s="6"/>
      <c r="W8" s="6"/>
      <c r="X8" s="6"/>
      <c r="Y8" s="6"/>
      <c r="Z8" s="6"/>
      <c r="AA8" s="6"/>
      <c r="AB8" s="6"/>
    </row>
    <row r="9" spans="1:28" x14ac:dyDescent="0.3">
      <c r="B9" t="s">
        <v>30</v>
      </c>
      <c r="D9" s="5" t="s">
        <v>0</v>
      </c>
      <c r="E9" s="5" t="s">
        <v>6</v>
      </c>
      <c r="F9" s="5" t="s">
        <v>7</v>
      </c>
      <c r="G9" s="5" t="s">
        <v>8</v>
      </c>
      <c r="H9" s="5" t="s">
        <v>9</v>
      </c>
      <c r="I9" s="5" t="s">
        <v>10</v>
      </c>
      <c r="J9" s="5" t="s">
        <v>11</v>
      </c>
      <c r="K9" s="5" t="s">
        <v>12</v>
      </c>
      <c r="L9" s="5" t="s">
        <v>13</v>
      </c>
      <c r="M9" s="5" t="s">
        <v>14</v>
      </c>
      <c r="N9" s="5" t="s">
        <v>15</v>
      </c>
      <c r="O9" s="5" t="s">
        <v>16</v>
      </c>
      <c r="P9" t="s">
        <v>34</v>
      </c>
      <c r="Q9" s="6" t="s">
        <v>0</v>
      </c>
      <c r="R9" s="6" t="s">
        <v>6</v>
      </c>
      <c r="S9" s="6" t="s">
        <v>7</v>
      </c>
      <c r="T9" s="6" t="s">
        <v>8</v>
      </c>
      <c r="U9" s="6" t="s">
        <v>9</v>
      </c>
      <c r="V9" s="6" t="s">
        <v>10</v>
      </c>
      <c r="W9" s="6" t="s">
        <v>11</v>
      </c>
      <c r="X9" s="6" t="s">
        <v>12</v>
      </c>
      <c r="Y9" s="6" t="s">
        <v>13</v>
      </c>
      <c r="Z9" s="6" t="s">
        <v>14</v>
      </c>
      <c r="AA9" s="6" t="s">
        <v>15</v>
      </c>
      <c r="AB9" s="6" t="s">
        <v>16</v>
      </c>
    </row>
    <row r="10" spans="1:28" x14ac:dyDescent="0.3">
      <c r="A10">
        <v>1</v>
      </c>
      <c r="B10">
        <f>'Données à saisir'!B5</f>
        <v>1000</v>
      </c>
      <c r="C10" t="str">
        <f>IF(B10=0,CONCATENATE("Pas d'animal N°"," ",A10),CONCATENATE("Génisse N°"," ",B10))</f>
        <v>Génisse N° 1000</v>
      </c>
      <c r="D10" s="19">
        <f>IF('Données à saisir'!E5="",0,'Données à saisir'!E5)</f>
        <v>3.0163934426229506</v>
      </c>
      <c r="E10" s="19">
        <f>IF('Données à saisir'!G5="",0,'Données à saisir'!G5)</f>
        <v>0</v>
      </c>
      <c r="F10" s="19">
        <f>IF('Données à saisir'!I5="",0,'Données à saisir'!I5)</f>
        <v>0</v>
      </c>
      <c r="G10" s="19">
        <f>IF('Données à saisir'!K5="",0,'Données à saisir'!K5)</f>
        <v>8.4590163934426226</v>
      </c>
      <c r="H10" s="19">
        <f>IF('Données à saisir'!M5="",0,'Données à saisir'!M5)</f>
        <v>0</v>
      </c>
      <c r="I10" s="19">
        <f>IF('Données à saisir'!O5="",0,'Données à saisir'!O5)</f>
        <v>8.7868852459016402</v>
      </c>
      <c r="J10" s="19">
        <f>IF('Données à saisir'!Q5="",0,'Données à saisir'!Q5)</f>
        <v>0</v>
      </c>
      <c r="K10" s="19">
        <f>IF('Données à saisir'!S5="",0,'Données à saisir'!S5)</f>
        <v>0</v>
      </c>
      <c r="L10" s="19">
        <f>IF('Données à saisir'!U5="",0,'Données à saisir'!U5)</f>
        <v>0</v>
      </c>
      <c r="M10" s="19">
        <f>IF('Données à saisir'!W5="",0,'Données à saisir'!W5)</f>
        <v>0</v>
      </c>
      <c r="N10" s="19">
        <f>IF('Données à saisir'!Y5="",0,'Données à saisir'!Y5)</f>
        <v>0</v>
      </c>
      <c r="O10" s="19">
        <f>IF('Données à saisir'!AA5="",0,'Données à saisir'!AA5)</f>
        <v>0</v>
      </c>
      <c r="P10" s="9">
        <f>COUNTA(D10:O10)-COUNTIF(D10:O10,0)</f>
        <v>3</v>
      </c>
      <c r="Q10" s="20">
        <f>IF(D10="",0,'Données à saisir'!D5)</f>
        <v>109</v>
      </c>
      <c r="R10" s="20">
        <f>IF(E10="",0,'Données à saisir'!F5)</f>
        <v>0</v>
      </c>
      <c r="S10" s="20">
        <f>IF(F10="",0,'Données à saisir'!H5)</f>
        <v>0</v>
      </c>
      <c r="T10" s="20">
        <f>IF(G10="",0,'Données à saisir'!J5)</f>
        <v>145</v>
      </c>
      <c r="U10" s="20">
        <f>IF(H10="",0,'Données à saisir'!L5)</f>
        <v>0</v>
      </c>
      <c r="V10" s="20">
        <f>IF(I10="",0,'Données à saisir'!N5)</f>
        <v>160</v>
      </c>
      <c r="W10" s="20">
        <f>IF(J10="",0,'Données à saisir'!P5)</f>
        <v>0</v>
      </c>
      <c r="X10" s="20">
        <f>IF(K10="",0,'Données à saisir'!R5)</f>
        <v>0</v>
      </c>
      <c r="Y10" s="20">
        <f>IF(L10="",0,'Données à saisir'!T5)</f>
        <v>0</v>
      </c>
      <c r="Z10" s="20">
        <f>IF(M10="",0,'Données à saisir'!V5)</f>
        <v>0</v>
      </c>
      <c r="AA10" s="20">
        <f>IF(N10="",0,'Données à saisir'!X5)</f>
        <v>0</v>
      </c>
      <c r="AB10" s="20">
        <f>IF(O10="",0,'Données à saisir'!Z5)</f>
        <v>0</v>
      </c>
    </row>
    <row r="11" spans="1:28" x14ac:dyDescent="0.3">
      <c r="A11">
        <v>2</v>
      </c>
      <c r="B11">
        <f>'Données à saisir'!B6</f>
        <v>1001</v>
      </c>
      <c r="C11" t="str">
        <f t="shared" ref="C11:C39" si="2">IF(B11=0,CONCATENATE("Pas d'animal N°"," ",A11),CONCATENATE("Génisse N°"," ",B11))</f>
        <v>Génisse N° 1001</v>
      </c>
      <c r="D11" s="19">
        <f>IF('Données à saisir'!E6="",0,'Données à saisir'!E6)</f>
        <v>2.9508196721311477</v>
      </c>
      <c r="E11" s="19">
        <f>IF('Données à saisir'!G6="",0,'Données à saisir'!G6)</f>
        <v>4.8852459016393439</v>
      </c>
      <c r="F11" s="19">
        <f>IF('Données à saisir'!I6="",0,'Données à saisir'!I6)</f>
        <v>0</v>
      </c>
      <c r="G11" s="19">
        <f>IF('Données à saisir'!K6="",0,'Données à saisir'!K6)</f>
        <v>0</v>
      </c>
      <c r="H11" s="19">
        <f>IF('Données à saisir'!M6="",0,'Données à saisir'!M6)</f>
        <v>0</v>
      </c>
      <c r="I11" s="19">
        <f>IF('Données à saisir'!O6="",0,'Données à saisir'!O6)</f>
        <v>0</v>
      </c>
      <c r="J11" s="19">
        <f>IF('Données à saisir'!Q6="",0,'Données à saisir'!Q6)</f>
        <v>0</v>
      </c>
      <c r="K11" s="19">
        <f>IF('Données à saisir'!S6="",0,'Données à saisir'!S6)</f>
        <v>0</v>
      </c>
      <c r="L11" s="19">
        <f>IF('Données à saisir'!U6="",0,'Données à saisir'!U6)</f>
        <v>0</v>
      </c>
      <c r="M11" s="19">
        <f>IF('Données à saisir'!W6="",0,'Données à saisir'!W6)</f>
        <v>0</v>
      </c>
      <c r="N11" s="19">
        <f>IF('Données à saisir'!Y6="",0,'Données à saisir'!Y6)</f>
        <v>0</v>
      </c>
      <c r="O11" s="19">
        <f>IF('Données à saisir'!AA6="",0,'Données à saisir'!AA6)</f>
        <v>0</v>
      </c>
      <c r="P11" s="9">
        <f t="shared" ref="P11:P39" si="3">COUNTA(D11:O11)-COUNTIF(D11:O11,0)</f>
        <v>2</v>
      </c>
      <c r="Q11" s="20">
        <f>IF(D11="",0,'Données à saisir'!D6)</f>
        <v>108</v>
      </c>
      <c r="R11" s="20">
        <f>IF(E11="",0,'Données à saisir'!F6)</f>
        <v>147</v>
      </c>
      <c r="S11" s="20">
        <f>IF(F11="",0,'Données à saisir'!H6)</f>
        <v>0</v>
      </c>
      <c r="T11" s="20">
        <f>IF(G11="",0,'Données à saisir'!J6)</f>
        <v>0</v>
      </c>
      <c r="U11" s="20">
        <f>IF(H11="",0,'Données à saisir'!L6)</f>
        <v>0</v>
      </c>
      <c r="V11" s="20">
        <f>IF(I11="",0,'Données à saisir'!N6)</f>
        <v>0</v>
      </c>
      <c r="W11" s="20">
        <f>IF(J11="",0,'Données à saisir'!P6)</f>
        <v>0</v>
      </c>
      <c r="X11" s="20">
        <f>IF(K11="",0,'Données à saisir'!R6)</f>
        <v>0</v>
      </c>
      <c r="Y11" s="20">
        <f>IF(L11="",0,'Données à saisir'!T6)</f>
        <v>0</v>
      </c>
      <c r="Z11" s="20">
        <f>IF(M11="",0,'Données à saisir'!V6)</f>
        <v>0</v>
      </c>
      <c r="AA11" s="20">
        <f>IF(N11="",0,'Données à saisir'!X6)</f>
        <v>0</v>
      </c>
      <c r="AB11" s="20">
        <f>IF(O11="",0,'Données à saisir'!Z6)</f>
        <v>0</v>
      </c>
    </row>
    <row r="12" spans="1:28" x14ac:dyDescent="0.3">
      <c r="A12">
        <v>3</v>
      </c>
      <c r="B12">
        <f>'Données à saisir'!B7</f>
        <v>1003</v>
      </c>
      <c r="C12" t="str">
        <f t="shared" si="2"/>
        <v>Génisse N° 1003</v>
      </c>
      <c r="D12" s="19">
        <f>IF('Données à saisir'!E7="",0,'Données à saisir'!E7)</f>
        <v>2</v>
      </c>
      <c r="E12" s="19">
        <f>IF('Données à saisir'!G7="",0,'Données à saisir'!G7)</f>
        <v>3.9344262295081966</v>
      </c>
      <c r="F12" s="19">
        <f>IF('Données à saisir'!I7="",0,'Données à saisir'!I7)</f>
        <v>0</v>
      </c>
      <c r="G12" s="19">
        <f>IF('Données à saisir'!K7="",0,'Données à saisir'!K7)</f>
        <v>0</v>
      </c>
      <c r="H12" s="19">
        <f>IF('Données à saisir'!M7="",0,'Données à saisir'!M7)</f>
        <v>0</v>
      </c>
      <c r="I12" s="19">
        <f>IF('Données à saisir'!O7="",0,'Données à saisir'!O7)</f>
        <v>0</v>
      </c>
      <c r="J12" s="19">
        <f>IF('Données à saisir'!Q7="",0,'Données à saisir'!Q7)</f>
        <v>0</v>
      </c>
      <c r="K12" s="19">
        <f>IF('Données à saisir'!S7="",0,'Données à saisir'!S7)</f>
        <v>0</v>
      </c>
      <c r="L12" s="19">
        <f>IF('Données à saisir'!U7="",0,'Données à saisir'!U7)</f>
        <v>0</v>
      </c>
      <c r="M12" s="19">
        <f>IF('Données à saisir'!W7="",0,'Données à saisir'!W7)</f>
        <v>0</v>
      </c>
      <c r="N12" s="19">
        <f>IF('Données à saisir'!Y7="",0,'Données à saisir'!Y7)</f>
        <v>0</v>
      </c>
      <c r="O12" s="19">
        <f>IF('Données à saisir'!AA7="",0,'Données à saisir'!AA7)</f>
        <v>0</v>
      </c>
      <c r="P12" s="9">
        <f t="shared" si="3"/>
        <v>2</v>
      </c>
      <c r="Q12" s="20">
        <f>IF(D12="",0,'Données à saisir'!D7)</f>
        <v>103</v>
      </c>
      <c r="R12" s="20">
        <f>IF(E12="",0,'Données à saisir'!F7)</f>
        <v>137</v>
      </c>
      <c r="S12" s="20">
        <f>IF(F12="",0,'Données à saisir'!H7)</f>
        <v>0</v>
      </c>
      <c r="T12" s="20">
        <f>IF(G12="",0,'Données à saisir'!J7)</f>
        <v>0</v>
      </c>
      <c r="U12" s="20">
        <f>IF(H12="",0,'Données à saisir'!L7)</f>
        <v>0</v>
      </c>
      <c r="V12" s="20">
        <f>IF(I12="",0,'Données à saisir'!N7)</f>
        <v>0</v>
      </c>
      <c r="W12" s="20">
        <f>IF(J12="",0,'Données à saisir'!P7)</f>
        <v>0</v>
      </c>
      <c r="X12" s="20">
        <f>IF(K12="",0,'Données à saisir'!R7)</f>
        <v>0</v>
      </c>
      <c r="Y12" s="20">
        <f>IF(L12="",0,'Données à saisir'!T7)</f>
        <v>0</v>
      </c>
      <c r="Z12" s="20">
        <f>IF(M12="",0,'Données à saisir'!V7)</f>
        <v>0</v>
      </c>
      <c r="AA12" s="20">
        <f>IF(N12="",0,'Données à saisir'!X7)</f>
        <v>0</v>
      </c>
      <c r="AB12" s="20">
        <f>IF(O12="",0,'Données à saisir'!Z7)</f>
        <v>0</v>
      </c>
    </row>
    <row r="13" spans="1:28" x14ac:dyDescent="0.3">
      <c r="A13">
        <v>4</v>
      </c>
      <c r="B13">
        <f>'Données à saisir'!B8</f>
        <v>1002</v>
      </c>
      <c r="C13" t="str">
        <f t="shared" si="2"/>
        <v>Génisse N° 1002</v>
      </c>
      <c r="D13" s="19">
        <f>IF('Données à saisir'!E8="",0,'Données à saisir'!E8)</f>
        <v>0</v>
      </c>
      <c r="E13" s="19">
        <f>IF('Données à saisir'!G8="",0,'Données à saisir'!G8)</f>
        <v>8.9508196721311482</v>
      </c>
      <c r="F13" s="19">
        <f>IF('Données à saisir'!I8="",0,'Données à saisir'!I8)</f>
        <v>11.967213114754099</v>
      </c>
      <c r="G13" s="19">
        <f>IF('Données à saisir'!K8="",0,'Données à saisir'!K8)</f>
        <v>0</v>
      </c>
      <c r="H13" s="19">
        <f>IF('Données à saisir'!M8="",0,'Données à saisir'!M8)</f>
        <v>0</v>
      </c>
      <c r="I13" s="19">
        <f>IF('Données à saisir'!O8="",0,'Données à saisir'!O8)</f>
        <v>0</v>
      </c>
      <c r="J13" s="19">
        <f>IF('Données à saisir'!Q8="",0,'Données à saisir'!Q8)</f>
        <v>0</v>
      </c>
      <c r="K13" s="19">
        <f>IF('Données à saisir'!S8="",0,'Données à saisir'!S8)</f>
        <v>0</v>
      </c>
      <c r="L13" s="19">
        <f>IF('Données à saisir'!U8="",0,'Données à saisir'!U8)</f>
        <v>0</v>
      </c>
      <c r="M13" s="19">
        <f>IF('Données à saisir'!W8="",0,'Données à saisir'!W8)</f>
        <v>0</v>
      </c>
      <c r="N13" s="19">
        <f>IF('Données à saisir'!Y8="",0,'Données à saisir'!Y8)</f>
        <v>0</v>
      </c>
      <c r="O13" s="19">
        <f>IF('Données à saisir'!AA8="",0,'Données à saisir'!AA8)</f>
        <v>0</v>
      </c>
      <c r="P13" s="9">
        <f t="shared" si="3"/>
        <v>2</v>
      </c>
      <c r="Q13" s="20">
        <f>IF(D13="",0,'Données à saisir'!D8)</f>
        <v>0</v>
      </c>
      <c r="R13" s="20">
        <f>IF(E13="",0,'Données à saisir'!F8)</f>
        <v>155</v>
      </c>
      <c r="S13" s="20">
        <f>IF(F13="",0,'Données à saisir'!H8)</f>
        <v>168</v>
      </c>
      <c r="T13" s="20">
        <f>IF(G13="",0,'Données à saisir'!J8)</f>
        <v>0</v>
      </c>
      <c r="U13" s="20">
        <f>IF(H13="",0,'Données à saisir'!L8)</f>
        <v>0</v>
      </c>
      <c r="V13" s="20">
        <f>IF(I13="",0,'Données à saisir'!N8)</f>
        <v>0</v>
      </c>
      <c r="W13" s="20">
        <f>IF(J13="",0,'Données à saisir'!P8)</f>
        <v>0</v>
      </c>
      <c r="X13" s="20">
        <f>IF(K13="",0,'Données à saisir'!R8)</f>
        <v>0</v>
      </c>
      <c r="Y13" s="20">
        <f>IF(L13="",0,'Données à saisir'!T8)</f>
        <v>0</v>
      </c>
      <c r="Z13" s="20">
        <f>IF(M13="",0,'Données à saisir'!V8)</f>
        <v>0</v>
      </c>
      <c r="AA13" s="20">
        <f>IF(N13="",0,'Données à saisir'!X8)</f>
        <v>0</v>
      </c>
      <c r="AB13" s="20">
        <f>IF(O13="",0,'Données à saisir'!Z8)</f>
        <v>0</v>
      </c>
    </row>
    <row r="14" spans="1:28" x14ac:dyDescent="0.3">
      <c r="A14">
        <v>5</v>
      </c>
      <c r="B14">
        <f>'Données à saisir'!B9</f>
        <v>2000</v>
      </c>
      <c r="C14" t="str">
        <f t="shared" si="2"/>
        <v>Génisse N° 2000</v>
      </c>
      <c r="D14" s="19">
        <f>IF('Données à saisir'!E9="",0,'Données à saisir'!E9)</f>
        <v>0</v>
      </c>
      <c r="E14" s="19">
        <f>IF('Données à saisir'!G9="",0,'Données à saisir'!G9)</f>
        <v>0</v>
      </c>
      <c r="F14" s="19">
        <f>IF('Données à saisir'!I9="",0,'Données à saisir'!I9)</f>
        <v>0</v>
      </c>
      <c r="G14" s="19">
        <f>IF('Données à saisir'!K9="",0,'Données à saisir'!K9)</f>
        <v>0</v>
      </c>
      <c r="H14" s="19">
        <f>IF('Données à saisir'!M9="",0,'Données à saisir'!M9)</f>
        <v>0</v>
      </c>
      <c r="I14" s="19">
        <f>IF('Données à saisir'!O9="",0,'Données à saisir'!O9)</f>
        <v>5.9344262295081966</v>
      </c>
      <c r="J14" s="19">
        <f>IF('Données à saisir'!Q9="",0,'Données à saisir'!Q9)</f>
        <v>0</v>
      </c>
      <c r="K14" s="19">
        <f>IF('Données à saisir'!S9="",0,'Données à saisir'!S9)</f>
        <v>0</v>
      </c>
      <c r="L14" s="19">
        <f>IF('Données à saisir'!U9="",0,'Données à saisir'!U9)</f>
        <v>0</v>
      </c>
      <c r="M14" s="19">
        <f>IF('Données à saisir'!W9="",0,'Données à saisir'!W9)</f>
        <v>0</v>
      </c>
      <c r="N14" s="19">
        <f>IF('Données à saisir'!Y9="",0,'Données à saisir'!Y9)</f>
        <v>0</v>
      </c>
      <c r="O14" s="19">
        <f>IF('Données à saisir'!AA9="",0,'Données à saisir'!AA9)</f>
        <v>0</v>
      </c>
      <c r="P14" s="9">
        <f t="shared" si="3"/>
        <v>1</v>
      </c>
      <c r="Q14" s="20">
        <f>IF(D14="",0,'Données à saisir'!D9)</f>
        <v>0</v>
      </c>
      <c r="R14" s="20">
        <f>IF(E14="",0,'Données à saisir'!F9)</f>
        <v>0</v>
      </c>
      <c r="S14" s="20">
        <f>IF(F14="",0,'Données à saisir'!H9)</f>
        <v>0</v>
      </c>
      <c r="T14" s="20">
        <f>IF(G14="",0,'Données à saisir'!J9)</f>
        <v>0</v>
      </c>
      <c r="U14" s="20">
        <f>IF(H14="",0,'Données à saisir'!L9)</f>
        <v>0</v>
      </c>
      <c r="V14" s="20">
        <f>IF(I14="",0,'Données à saisir'!N9)</f>
        <v>130</v>
      </c>
      <c r="W14" s="20">
        <f>IF(J14="",0,'Données à saisir'!P9)</f>
        <v>0</v>
      </c>
      <c r="X14" s="20">
        <f>IF(K14="",0,'Données à saisir'!R9)</f>
        <v>0</v>
      </c>
      <c r="Y14" s="20">
        <f>IF(L14="",0,'Données à saisir'!T9)</f>
        <v>0</v>
      </c>
      <c r="Z14" s="20">
        <f>IF(M14="",0,'Données à saisir'!V9)</f>
        <v>0</v>
      </c>
      <c r="AA14" s="20">
        <f>IF(N14="",0,'Données à saisir'!X9)</f>
        <v>0</v>
      </c>
      <c r="AB14" s="20">
        <f>IF(O14="",0,'Données à saisir'!Z9)</f>
        <v>0</v>
      </c>
    </row>
    <row r="15" spans="1:28" x14ac:dyDescent="0.3">
      <c r="A15">
        <v>6</v>
      </c>
      <c r="B15">
        <f>'Données à saisir'!B10</f>
        <v>0</v>
      </c>
      <c r="C15" t="str">
        <f t="shared" si="2"/>
        <v>Pas d'animal N° 6</v>
      </c>
      <c r="D15" s="19">
        <f>IF('Données à saisir'!E10="",0,'Données à saisir'!E10)</f>
        <v>0</v>
      </c>
      <c r="E15" s="19">
        <f>IF('Données à saisir'!G10="",0,'Données à saisir'!G10)</f>
        <v>0</v>
      </c>
      <c r="F15" s="19">
        <f>IF('Données à saisir'!I10="",0,'Données à saisir'!I10)</f>
        <v>0</v>
      </c>
      <c r="G15" s="19">
        <f>IF('Données à saisir'!K10="",0,'Données à saisir'!K10)</f>
        <v>0</v>
      </c>
      <c r="H15" s="19">
        <f>IF('Données à saisir'!M10="",0,'Données à saisir'!M10)</f>
        <v>0</v>
      </c>
      <c r="I15" s="19">
        <f>IF('Données à saisir'!O10="",0,'Données à saisir'!O10)</f>
        <v>0</v>
      </c>
      <c r="J15" s="19">
        <f>IF('Données à saisir'!Q10="",0,'Données à saisir'!Q10)</f>
        <v>0</v>
      </c>
      <c r="K15" s="19">
        <f>IF('Données à saisir'!S10="",0,'Données à saisir'!S10)</f>
        <v>0</v>
      </c>
      <c r="L15" s="19">
        <f>IF('Données à saisir'!U10="",0,'Données à saisir'!U10)</f>
        <v>0</v>
      </c>
      <c r="M15" s="19">
        <f>IF('Données à saisir'!W10="",0,'Données à saisir'!W10)</f>
        <v>0</v>
      </c>
      <c r="N15" s="19">
        <f>IF('Données à saisir'!Y10="",0,'Données à saisir'!Y10)</f>
        <v>0</v>
      </c>
      <c r="O15" s="19">
        <f>IF('Données à saisir'!AA10="",0,'Données à saisir'!AA10)</f>
        <v>0</v>
      </c>
      <c r="P15" s="9">
        <f t="shared" si="3"/>
        <v>0</v>
      </c>
      <c r="Q15" s="20">
        <f>IF(D15="",0,'Données à saisir'!D10)</f>
        <v>0</v>
      </c>
      <c r="R15" s="20">
        <f>IF(E15="",0,'Données à saisir'!F10)</f>
        <v>0</v>
      </c>
      <c r="S15" s="20">
        <f>IF(F15="",0,'Données à saisir'!H10)</f>
        <v>0</v>
      </c>
      <c r="T15" s="20">
        <f>IF(G15="",0,'Données à saisir'!J10)</f>
        <v>0</v>
      </c>
      <c r="U15" s="20">
        <f>IF(H15="",0,'Données à saisir'!L10)</f>
        <v>0</v>
      </c>
      <c r="V15" s="20">
        <f>IF(I15="",0,'Données à saisir'!N10)</f>
        <v>0</v>
      </c>
      <c r="W15" s="20">
        <f>IF(J15="",0,'Données à saisir'!P10)</f>
        <v>0</v>
      </c>
      <c r="X15" s="20">
        <f>IF(K15="",0,'Données à saisir'!R10)</f>
        <v>0</v>
      </c>
      <c r="Y15" s="20">
        <f>IF(L15="",0,'Données à saisir'!T10)</f>
        <v>0</v>
      </c>
      <c r="Z15" s="20">
        <f>IF(M15="",0,'Données à saisir'!V10)</f>
        <v>0</v>
      </c>
      <c r="AA15" s="20">
        <f>IF(N15="",0,'Données à saisir'!X10)</f>
        <v>0</v>
      </c>
      <c r="AB15" s="20">
        <f>IF(O15="",0,'Données à saisir'!Z10)</f>
        <v>0</v>
      </c>
    </row>
    <row r="16" spans="1:28" x14ac:dyDescent="0.3">
      <c r="A16">
        <v>7</v>
      </c>
      <c r="B16">
        <f>'Données à saisir'!B11</f>
        <v>0</v>
      </c>
      <c r="C16" t="str">
        <f t="shared" si="2"/>
        <v>Pas d'animal N° 7</v>
      </c>
      <c r="D16" s="19">
        <f>IF('Données à saisir'!E11="",0,'Données à saisir'!E11)</f>
        <v>0</v>
      </c>
      <c r="E16" s="19">
        <f>IF('Données à saisir'!G11="",0,'Données à saisir'!G11)</f>
        <v>0</v>
      </c>
      <c r="F16" s="19">
        <f>IF('Données à saisir'!I11="",0,'Données à saisir'!I11)</f>
        <v>0</v>
      </c>
      <c r="G16" s="19">
        <f>IF('Données à saisir'!K11="",0,'Données à saisir'!K11)</f>
        <v>0</v>
      </c>
      <c r="H16" s="19">
        <f>IF('Données à saisir'!M11="",0,'Données à saisir'!M11)</f>
        <v>0</v>
      </c>
      <c r="I16" s="19">
        <f>IF('Données à saisir'!O11="",0,'Données à saisir'!O11)</f>
        <v>0</v>
      </c>
      <c r="J16" s="19">
        <f>IF('Données à saisir'!Q11="",0,'Données à saisir'!Q11)</f>
        <v>0</v>
      </c>
      <c r="K16" s="19">
        <f>IF('Données à saisir'!S11="",0,'Données à saisir'!S11)</f>
        <v>0</v>
      </c>
      <c r="L16" s="19">
        <f>IF('Données à saisir'!U11="",0,'Données à saisir'!U11)</f>
        <v>0</v>
      </c>
      <c r="M16" s="19">
        <f>IF('Données à saisir'!W11="",0,'Données à saisir'!W11)</f>
        <v>0</v>
      </c>
      <c r="N16" s="19">
        <f>IF('Données à saisir'!Y11="",0,'Données à saisir'!Y11)</f>
        <v>0</v>
      </c>
      <c r="O16" s="19">
        <f>IF('Données à saisir'!AA11="",0,'Données à saisir'!AA11)</f>
        <v>0</v>
      </c>
      <c r="P16" s="9">
        <f t="shared" si="3"/>
        <v>0</v>
      </c>
      <c r="Q16" s="20">
        <f>IF(D16="",0,'Données à saisir'!D11)</f>
        <v>0</v>
      </c>
      <c r="R16" s="20">
        <f>IF(E16="",0,'Données à saisir'!F11)</f>
        <v>0</v>
      </c>
      <c r="S16" s="20">
        <f>IF(F16="",0,'Données à saisir'!H11)</f>
        <v>0</v>
      </c>
      <c r="T16" s="20">
        <f>IF(G16="",0,'Données à saisir'!J11)</f>
        <v>0</v>
      </c>
      <c r="U16" s="20">
        <f>IF(H16="",0,'Données à saisir'!L11)</f>
        <v>0</v>
      </c>
      <c r="V16" s="20">
        <f>IF(I16="",0,'Données à saisir'!N11)</f>
        <v>0</v>
      </c>
      <c r="W16" s="20">
        <f>IF(J16="",0,'Données à saisir'!P11)</f>
        <v>0</v>
      </c>
      <c r="X16" s="20">
        <f>IF(K16="",0,'Données à saisir'!R11)</f>
        <v>0</v>
      </c>
      <c r="Y16" s="20">
        <f>IF(L16="",0,'Données à saisir'!T11)</f>
        <v>0</v>
      </c>
      <c r="Z16" s="20">
        <f>IF(M16="",0,'Données à saisir'!V11)</f>
        <v>0</v>
      </c>
      <c r="AA16" s="20">
        <f>IF(N16="",0,'Données à saisir'!X11)</f>
        <v>0</v>
      </c>
      <c r="AB16" s="20">
        <f>IF(O16="",0,'Données à saisir'!Z11)</f>
        <v>0</v>
      </c>
    </row>
    <row r="17" spans="1:28" x14ac:dyDescent="0.3">
      <c r="A17">
        <v>8</v>
      </c>
      <c r="B17">
        <f>'Données à saisir'!B12</f>
        <v>0</v>
      </c>
      <c r="C17" t="str">
        <f t="shared" si="2"/>
        <v>Pas d'animal N° 8</v>
      </c>
      <c r="D17" s="19">
        <f>IF('Données à saisir'!E12="",0,'Données à saisir'!E12)</f>
        <v>0</v>
      </c>
      <c r="E17" s="19">
        <f>IF('Données à saisir'!G12="",0,'Données à saisir'!G12)</f>
        <v>0</v>
      </c>
      <c r="F17" s="19">
        <f>IF('Données à saisir'!I12="",0,'Données à saisir'!I12)</f>
        <v>0</v>
      </c>
      <c r="G17" s="19">
        <f>IF('Données à saisir'!K12="",0,'Données à saisir'!K12)</f>
        <v>0</v>
      </c>
      <c r="H17" s="19">
        <f>IF('Données à saisir'!M12="",0,'Données à saisir'!M12)</f>
        <v>0</v>
      </c>
      <c r="I17" s="19">
        <f>IF('Données à saisir'!O12="",0,'Données à saisir'!O12)</f>
        <v>0</v>
      </c>
      <c r="J17" s="19">
        <f>IF('Données à saisir'!Q12="",0,'Données à saisir'!Q12)</f>
        <v>0</v>
      </c>
      <c r="K17" s="19">
        <f>IF('Données à saisir'!S12="",0,'Données à saisir'!S12)</f>
        <v>0</v>
      </c>
      <c r="L17" s="19">
        <f>IF('Données à saisir'!U12="",0,'Données à saisir'!U12)</f>
        <v>0</v>
      </c>
      <c r="M17" s="19">
        <f>IF('Données à saisir'!W12="",0,'Données à saisir'!W12)</f>
        <v>0</v>
      </c>
      <c r="N17" s="19">
        <f>IF('Données à saisir'!Y12="",0,'Données à saisir'!Y12)</f>
        <v>0</v>
      </c>
      <c r="O17" s="19">
        <f>IF('Données à saisir'!AA12="",0,'Données à saisir'!AA12)</f>
        <v>0</v>
      </c>
      <c r="P17" s="9">
        <f t="shared" si="3"/>
        <v>0</v>
      </c>
      <c r="Q17" s="20">
        <f>IF(D17="",0,'Données à saisir'!D12)</f>
        <v>0</v>
      </c>
      <c r="R17" s="20">
        <f>IF(E17="",0,'Données à saisir'!F12)</f>
        <v>0</v>
      </c>
      <c r="S17" s="20">
        <f>IF(F17="",0,'Données à saisir'!H12)</f>
        <v>0</v>
      </c>
      <c r="T17" s="20">
        <f>IF(G17="",0,'Données à saisir'!J12)</f>
        <v>0</v>
      </c>
      <c r="U17" s="20">
        <f>IF(H17="",0,'Données à saisir'!L12)</f>
        <v>0</v>
      </c>
      <c r="V17" s="20">
        <f>IF(I17="",0,'Données à saisir'!N12)</f>
        <v>0</v>
      </c>
      <c r="W17" s="20">
        <f>IF(J17="",0,'Données à saisir'!P12)</f>
        <v>0</v>
      </c>
      <c r="X17" s="20">
        <f>IF(K17="",0,'Données à saisir'!R12)</f>
        <v>0</v>
      </c>
      <c r="Y17" s="20">
        <f>IF(L17="",0,'Données à saisir'!T12)</f>
        <v>0</v>
      </c>
      <c r="Z17" s="20">
        <f>IF(M17="",0,'Données à saisir'!V12)</f>
        <v>0</v>
      </c>
      <c r="AA17" s="20">
        <f>IF(N17="",0,'Données à saisir'!X12)</f>
        <v>0</v>
      </c>
      <c r="AB17" s="20">
        <f>IF(O17="",0,'Données à saisir'!Z12)</f>
        <v>0</v>
      </c>
    </row>
    <row r="18" spans="1:28" x14ac:dyDescent="0.3">
      <c r="A18">
        <v>9</v>
      </c>
      <c r="B18">
        <f>'Données à saisir'!B13</f>
        <v>0</v>
      </c>
      <c r="C18" t="str">
        <f t="shared" si="2"/>
        <v>Pas d'animal N° 9</v>
      </c>
      <c r="D18" s="19">
        <f>IF('Données à saisir'!E13="",0,'Données à saisir'!E13)</f>
        <v>0</v>
      </c>
      <c r="E18" s="19">
        <f>IF('Données à saisir'!G13="",0,'Données à saisir'!G13)</f>
        <v>0</v>
      </c>
      <c r="F18" s="19">
        <f>IF('Données à saisir'!I13="",0,'Données à saisir'!I13)</f>
        <v>0</v>
      </c>
      <c r="G18" s="19">
        <f>IF('Données à saisir'!K13="",0,'Données à saisir'!K13)</f>
        <v>0</v>
      </c>
      <c r="H18" s="19">
        <f>IF('Données à saisir'!M13="",0,'Données à saisir'!M13)</f>
        <v>0</v>
      </c>
      <c r="I18" s="19">
        <f>IF('Données à saisir'!O13="",0,'Données à saisir'!O13)</f>
        <v>0</v>
      </c>
      <c r="J18" s="19">
        <f>IF('Données à saisir'!Q13="",0,'Données à saisir'!Q13)</f>
        <v>0</v>
      </c>
      <c r="K18" s="19">
        <f>IF('Données à saisir'!S13="",0,'Données à saisir'!S13)</f>
        <v>0</v>
      </c>
      <c r="L18" s="19">
        <f>IF('Données à saisir'!U13="",0,'Données à saisir'!U13)</f>
        <v>0</v>
      </c>
      <c r="M18" s="19">
        <f>IF('Données à saisir'!W13="",0,'Données à saisir'!W13)</f>
        <v>0</v>
      </c>
      <c r="N18" s="19">
        <f>IF('Données à saisir'!Y13="",0,'Données à saisir'!Y13)</f>
        <v>0</v>
      </c>
      <c r="O18" s="19">
        <f>IF('Données à saisir'!AA13="",0,'Données à saisir'!AA13)</f>
        <v>0</v>
      </c>
      <c r="P18" s="9">
        <f t="shared" si="3"/>
        <v>0</v>
      </c>
      <c r="Q18" s="20">
        <f>IF(D18="",0,'Données à saisir'!D13)</f>
        <v>0</v>
      </c>
      <c r="R18" s="20">
        <f>IF(E18="",0,'Données à saisir'!F13)</f>
        <v>0</v>
      </c>
      <c r="S18" s="20">
        <f>IF(F18="",0,'Données à saisir'!H13)</f>
        <v>0</v>
      </c>
      <c r="T18" s="20">
        <f>IF(G18="",0,'Données à saisir'!J13)</f>
        <v>0</v>
      </c>
      <c r="U18" s="20">
        <f>IF(H18="",0,'Données à saisir'!L13)</f>
        <v>0</v>
      </c>
      <c r="V18" s="20">
        <f>IF(I18="",0,'Données à saisir'!N13)</f>
        <v>0</v>
      </c>
      <c r="W18" s="20">
        <f>IF(J18="",0,'Données à saisir'!P13)</f>
        <v>0</v>
      </c>
      <c r="X18" s="20">
        <f>IF(K18="",0,'Données à saisir'!R13)</f>
        <v>0</v>
      </c>
      <c r="Y18" s="20">
        <f>IF(L18="",0,'Données à saisir'!T13)</f>
        <v>0</v>
      </c>
      <c r="Z18" s="20">
        <f>IF(M18="",0,'Données à saisir'!V13)</f>
        <v>0</v>
      </c>
      <c r="AA18" s="20">
        <f>IF(N18="",0,'Données à saisir'!X13)</f>
        <v>0</v>
      </c>
      <c r="AB18" s="20">
        <f>IF(O18="",0,'Données à saisir'!Z13)</f>
        <v>0</v>
      </c>
    </row>
    <row r="19" spans="1:28" x14ac:dyDescent="0.3">
      <c r="A19">
        <v>10</v>
      </c>
      <c r="B19">
        <f>'Données à saisir'!B14</f>
        <v>0</v>
      </c>
      <c r="C19" t="str">
        <f t="shared" si="2"/>
        <v>Pas d'animal N° 10</v>
      </c>
      <c r="D19" s="19">
        <f>IF('Données à saisir'!E14="",0,'Données à saisir'!E14)</f>
        <v>0</v>
      </c>
      <c r="E19" s="19">
        <f>IF('Données à saisir'!G14="",0,'Données à saisir'!G14)</f>
        <v>0</v>
      </c>
      <c r="F19" s="19">
        <f>IF('Données à saisir'!I14="",0,'Données à saisir'!I14)</f>
        <v>0</v>
      </c>
      <c r="G19" s="19">
        <f>IF('Données à saisir'!K14="",0,'Données à saisir'!K14)</f>
        <v>0</v>
      </c>
      <c r="H19" s="19">
        <f>IF('Données à saisir'!M14="",0,'Données à saisir'!M14)</f>
        <v>0</v>
      </c>
      <c r="I19" s="19">
        <f>IF('Données à saisir'!O14="",0,'Données à saisir'!O14)</f>
        <v>0</v>
      </c>
      <c r="J19" s="19">
        <f>IF('Données à saisir'!Q14="",0,'Données à saisir'!Q14)</f>
        <v>0</v>
      </c>
      <c r="K19" s="19">
        <f>IF('Données à saisir'!S14="",0,'Données à saisir'!S14)</f>
        <v>0</v>
      </c>
      <c r="L19" s="19">
        <f>IF('Données à saisir'!U14="",0,'Données à saisir'!U14)</f>
        <v>0</v>
      </c>
      <c r="M19" s="19">
        <f>IF('Données à saisir'!W14="",0,'Données à saisir'!W14)</f>
        <v>0</v>
      </c>
      <c r="N19" s="19">
        <f>IF('Données à saisir'!Y14="",0,'Données à saisir'!Y14)</f>
        <v>0</v>
      </c>
      <c r="O19" s="19">
        <f>IF('Données à saisir'!AA14="",0,'Données à saisir'!AA14)</f>
        <v>0</v>
      </c>
      <c r="P19" s="9">
        <f t="shared" si="3"/>
        <v>0</v>
      </c>
      <c r="Q19" s="20">
        <f>IF(D19="",0,'Données à saisir'!D14)</f>
        <v>0</v>
      </c>
      <c r="R19" s="20">
        <f>IF(E19="",0,'Données à saisir'!F14)</f>
        <v>0</v>
      </c>
      <c r="S19" s="20">
        <f>IF(F19="",0,'Données à saisir'!H14)</f>
        <v>0</v>
      </c>
      <c r="T19" s="20">
        <f>IF(G19="",0,'Données à saisir'!J14)</f>
        <v>0</v>
      </c>
      <c r="U19" s="20">
        <f>IF(H19="",0,'Données à saisir'!L14)</f>
        <v>0</v>
      </c>
      <c r="V19" s="20">
        <f>IF(I19="",0,'Données à saisir'!N14)</f>
        <v>0</v>
      </c>
      <c r="W19" s="20">
        <f>IF(J19="",0,'Données à saisir'!P14)</f>
        <v>0</v>
      </c>
      <c r="X19" s="20">
        <f>IF(K19="",0,'Données à saisir'!R14)</f>
        <v>0</v>
      </c>
      <c r="Y19" s="20">
        <f>IF(L19="",0,'Données à saisir'!T14)</f>
        <v>0</v>
      </c>
      <c r="Z19" s="20">
        <f>IF(M19="",0,'Données à saisir'!V14)</f>
        <v>0</v>
      </c>
      <c r="AA19" s="20">
        <f>IF(N19="",0,'Données à saisir'!X14)</f>
        <v>0</v>
      </c>
      <c r="AB19" s="20">
        <f>IF(O19="",0,'Données à saisir'!Z14)</f>
        <v>0</v>
      </c>
    </row>
    <row r="20" spans="1:28" x14ac:dyDescent="0.3">
      <c r="A20">
        <v>11</v>
      </c>
      <c r="B20">
        <f>'Données à saisir'!B15</f>
        <v>0</v>
      </c>
      <c r="C20" t="str">
        <f t="shared" si="2"/>
        <v>Pas d'animal N° 11</v>
      </c>
      <c r="D20" s="19">
        <f>IF('Données à saisir'!E15="",0,'Données à saisir'!E15)</f>
        <v>0</v>
      </c>
      <c r="E20" s="19">
        <f>IF('Données à saisir'!G15="",0,'Données à saisir'!G15)</f>
        <v>0</v>
      </c>
      <c r="F20" s="19">
        <f>IF('Données à saisir'!I15="",0,'Données à saisir'!I15)</f>
        <v>0</v>
      </c>
      <c r="G20" s="19">
        <f>IF('Données à saisir'!K15="",0,'Données à saisir'!K15)</f>
        <v>0</v>
      </c>
      <c r="H20" s="19">
        <f>IF('Données à saisir'!M15="",0,'Données à saisir'!M15)</f>
        <v>0</v>
      </c>
      <c r="I20" s="19">
        <f>IF('Données à saisir'!O15="",0,'Données à saisir'!O15)</f>
        <v>0</v>
      </c>
      <c r="J20" s="19">
        <f>IF('Données à saisir'!Q15="",0,'Données à saisir'!Q15)</f>
        <v>0</v>
      </c>
      <c r="K20" s="19">
        <f>IF('Données à saisir'!S15="",0,'Données à saisir'!S15)</f>
        <v>0</v>
      </c>
      <c r="L20" s="19">
        <f>IF('Données à saisir'!U15="",0,'Données à saisir'!U15)</f>
        <v>0</v>
      </c>
      <c r="M20" s="19">
        <f>IF('Données à saisir'!W15="",0,'Données à saisir'!W15)</f>
        <v>0</v>
      </c>
      <c r="N20" s="19">
        <f>IF('Données à saisir'!Y15="",0,'Données à saisir'!Y15)</f>
        <v>0</v>
      </c>
      <c r="O20" s="19">
        <f>IF('Données à saisir'!AA15="",0,'Données à saisir'!AA15)</f>
        <v>0</v>
      </c>
      <c r="P20" s="9">
        <f t="shared" si="3"/>
        <v>0</v>
      </c>
      <c r="Q20" s="20">
        <f>IF(D20="",0,'Données à saisir'!D15)</f>
        <v>0</v>
      </c>
      <c r="R20" s="20">
        <f>IF(E20="",0,'Données à saisir'!F15)</f>
        <v>0</v>
      </c>
      <c r="S20" s="20">
        <f>IF(F20="",0,'Données à saisir'!H15)</f>
        <v>0</v>
      </c>
      <c r="T20" s="20">
        <f>IF(G20="",0,'Données à saisir'!J15)</f>
        <v>0</v>
      </c>
      <c r="U20" s="20">
        <f>IF(H20="",0,'Données à saisir'!L15)</f>
        <v>0</v>
      </c>
      <c r="V20" s="20">
        <f>IF(I20="",0,'Données à saisir'!N15)</f>
        <v>0</v>
      </c>
      <c r="W20" s="20">
        <f>IF(J20="",0,'Données à saisir'!P15)</f>
        <v>0</v>
      </c>
      <c r="X20" s="20">
        <f>IF(K20="",0,'Données à saisir'!R15)</f>
        <v>0</v>
      </c>
      <c r="Y20" s="20">
        <f>IF(L20="",0,'Données à saisir'!T15)</f>
        <v>0</v>
      </c>
      <c r="Z20" s="20">
        <f>IF(M20="",0,'Données à saisir'!V15)</f>
        <v>0</v>
      </c>
      <c r="AA20" s="20">
        <f>IF(N20="",0,'Données à saisir'!X15)</f>
        <v>0</v>
      </c>
      <c r="AB20" s="20">
        <f>IF(O20="",0,'Données à saisir'!Z15)</f>
        <v>0</v>
      </c>
    </row>
    <row r="21" spans="1:28" x14ac:dyDescent="0.3">
      <c r="A21">
        <v>12</v>
      </c>
      <c r="B21">
        <f>'Données à saisir'!B16</f>
        <v>0</v>
      </c>
      <c r="C21" t="str">
        <f t="shared" si="2"/>
        <v>Pas d'animal N° 12</v>
      </c>
      <c r="D21" s="19">
        <f>IF('Données à saisir'!E16="",0,'Données à saisir'!E16)</f>
        <v>0</v>
      </c>
      <c r="E21" s="19">
        <f>IF('Données à saisir'!G16="",0,'Données à saisir'!G16)</f>
        <v>0</v>
      </c>
      <c r="F21" s="19">
        <f>IF('Données à saisir'!I16="",0,'Données à saisir'!I16)</f>
        <v>0</v>
      </c>
      <c r="G21" s="19">
        <f>IF('Données à saisir'!K16="",0,'Données à saisir'!K16)</f>
        <v>0</v>
      </c>
      <c r="H21" s="19">
        <f>IF('Données à saisir'!M16="",0,'Données à saisir'!M16)</f>
        <v>0</v>
      </c>
      <c r="I21" s="19">
        <f>IF('Données à saisir'!O16="",0,'Données à saisir'!O16)</f>
        <v>0</v>
      </c>
      <c r="J21" s="19">
        <f>IF('Données à saisir'!Q16="",0,'Données à saisir'!Q16)</f>
        <v>0</v>
      </c>
      <c r="K21" s="19">
        <f>IF('Données à saisir'!S16="",0,'Données à saisir'!S16)</f>
        <v>0</v>
      </c>
      <c r="L21" s="19">
        <f>IF('Données à saisir'!U16="",0,'Données à saisir'!U16)</f>
        <v>0</v>
      </c>
      <c r="M21" s="19">
        <f>IF('Données à saisir'!W16="",0,'Données à saisir'!W16)</f>
        <v>0</v>
      </c>
      <c r="N21" s="19">
        <f>IF('Données à saisir'!Y16="",0,'Données à saisir'!Y16)</f>
        <v>0</v>
      </c>
      <c r="O21" s="19">
        <f>IF('Données à saisir'!AA16="",0,'Données à saisir'!AA16)</f>
        <v>0</v>
      </c>
      <c r="P21" s="9">
        <f t="shared" si="3"/>
        <v>0</v>
      </c>
      <c r="Q21" s="20">
        <f>IF(D21="",0,'Données à saisir'!D16)</f>
        <v>0</v>
      </c>
      <c r="R21" s="20">
        <f>IF(E21="",0,'Données à saisir'!F16)</f>
        <v>0</v>
      </c>
      <c r="S21" s="20">
        <f>IF(F21="",0,'Données à saisir'!H16)</f>
        <v>0</v>
      </c>
      <c r="T21" s="20">
        <f>IF(G21="",0,'Données à saisir'!J16)</f>
        <v>0</v>
      </c>
      <c r="U21" s="20">
        <f>IF(H21="",0,'Données à saisir'!L16)</f>
        <v>0</v>
      </c>
      <c r="V21" s="20">
        <f>IF(I21="",0,'Données à saisir'!N16)</f>
        <v>0</v>
      </c>
      <c r="W21" s="20">
        <f>IF(J21="",0,'Données à saisir'!P16)</f>
        <v>0</v>
      </c>
      <c r="X21" s="20">
        <f>IF(K21="",0,'Données à saisir'!R16)</f>
        <v>0</v>
      </c>
      <c r="Y21" s="20">
        <f>IF(L21="",0,'Données à saisir'!T16)</f>
        <v>0</v>
      </c>
      <c r="Z21" s="20">
        <f>IF(M21="",0,'Données à saisir'!V16)</f>
        <v>0</v>
      </c>
      <c r="AA21" s="20">
        <f>IF(N21="",0,'Données à saisir'!X16)</f>
        <v>0</v>
      </c>
      <c r="AB21" s="20">
        <f>IF(O21="",0,'Données à saisir'!Z16)</f>
        <v>0</v>
      </c>
    </row>
    <row r="22" spans="1:28" x14ac:dyDescent="0.3">
      <c r="A22">
        <v>13</v>
      </c>
      <c r="B22">
        <f>'Données à saisir'!B17</f>
        <v>0</v>
      </c>
      <c r="C22" t="str">
        <f t="shared" si="2"/>
        <v>Pas d'animal N° 13</v>
      </c>
      <c r="D22" s="19">
        <f>IF('Données à saisir'!E17="",0,'Données à saisir'!E17)</f>
        <v>0</v>
      </c>
      <c r="E22" s="19">
        <f>IF('Données à saisir'!G17="",0,'Données à saisir'!G17)</f>
        <v>0</v>
      </c>
      <c r="F22" s="19">
        <f>IF('Données à saisir'!I17="",0,'Données à saisir'!I17)</f>
        <v>0</v>
      </c>
      <c r="G22" s="19">
        <f>IF('Données à saisir'!K17="",0,'Données à saisir'!K17)</f>
        <v>0</v>
      </c>
      <c r="H22" s="19">
        <f>IF('Données à saisir'!M17="",0,'Données à saisir'!M17)</f>
        <v>0</v>
      </c>
      <c r="I22" s="19">
        <f>IF('Données à saisir'!O17="",0,'Données à saisir'!O17)</f>
        <v>0</v>
      </c>
      <c r="J22" s="19">
        <f>IF('Données à saisir'!Q17="",0,'Données à saisir'!Q17)</f>
        <v>0</v>
      </c>
      <c r="K22" s="19">
        <f>IF('Données à saisir'!S17="",0,'Données à saisir'!S17)</f>
        <v>0</v>
      </c>
      <c r="L22" s="19">
        <f>IF('Données à saisir'!U17="",0,'Données à saisir'!U17)</f>
        <v>0</v>
      </c>
      <c r="M22" s="19">
        <f>IF('Données à saisir'!W17="",0,'Données à saisir'!W17)</f>
        <v>0</v>
      </c>
      <c r="N22" s="19">
        <f>IF('Données à saisir'!Y17="",0,'Données à saisir'!Y17)</f>
        <v>0</v>
      </c>
      <c r="O22" s="19">
        <f>IF('Données à saisir'!AA17="",0,'Données à saisir'!AA17)</f>
        <v>0</v>
      </c>
      <c r="P22" s="9">
        <f t="shared" si="3"/>
        <v>0</v>
      </c>
      <c r="Q22" s="20">
        <f>IF(D22="",0,'Données à saisir'!D17)</f>
        <v>0</v>
      </c>
      <c r="R22" s="20">
        <f>IF(E22="",0,'Données à saisir'!F17)</f>
        <v>0</v>
      </c>
      <c r="S22" s="20">
        <f>IF(F22="",0,'Données à saisir'!H17)</f>
        <v>0</v>
      </c>
      <c r="T22" s="20">
        <f>IF(G22="",0,'Données à saisir'!J17)</f>
        <v>0</v>
      </c>
      <c r="U22" s="20">
        <f>IF(H22="",0,'Données à saisir'!L17)</f>
        <v>0</v>
      </c>
      <c r="V22" s="20">
        <f>IF(I22="",0,'Données à saisir'!N17)</f>
        <v>0</v>
      </c>
      <c r="W22" s="20">
        <f>IF(J22="",0,'Données à saisir'!P17)</f>
        <v>0</v>
      </c>
      <c r="X22" s="20">
        <f>IF(K22="",0,'Données à saisir'!R17)</f>
        <v>0</v>
      </c>
      <c r="Y22" s="20">
        <f>IF(L22="",0,'Données à saisir'!T17)</f>
        <v>0</v>
      </c>
      <c r="Z22" s="20">
        <f>IF(M22="",0,'Données à saisir'!V17)</f>
        <v>0</v>
      </c>
      <c r="AA22" s="20">
        <f>IF(N22="",0,'Données à saisir'!X17)</f>
        <v>0</v>
      </c>
      <c r="AB22" s="20">
        <f>IF(O22="",0,'Données à saisir'!Z17)</f>
        <v>0</v>
      </c>
    </row>
    <row r="23" spans="1:28" x14ac:dyDescent="0.3">
      <c r="A23">
        <v>14</v>
      </c>
      <c r="B23">
        <f>'Données à saisir'!B18</f>
        <v>0</v>
      </c>
      <c r="C23" t="str">
        <f t="shared" si="2"/>
        <v>Pas d'animal N° 14</v>
      </c>
      <c r="D23" s="19">
        <f>IF('Données à saisir'!E18="",0,'Données à saisir'!E18)</f>
        <v>0</v>
      </c>
      <c r="E23" s="19">
        <f>IF('Données à saisir'!G18="",0,'Données à saisir'!G18)</f>
        <v>0</v>
      </c>
      <c r="F23" s="19">
        <f>IF('Données à saisir'!I18="",0,'Données à saisir'!I18)</f>
        <v>0</v>
      </c>
      <c r="G23" s="19">
        <f>IF('Données à saisir'!K18="",0,'Données à saisir'!K18)</f>
        <v>0</v>
      </c>
      <c r="H23" s="19">
        <f>IF('Données à saisir'!M18="",0,'Données à saisir'!M18)</f>
        <v>0</v>
      </c>
      <c r="I23" s="19">
        <f>IF('Données à saisir'!O18="",0,'Données à saisir'!O18)</f>
        <v>0</v>
      </c>
      <c r="J23" s="19">
        <f>IF('Données à saisir'!Q18="",0,'Données à saisir'!Q18)</f>
        <v>0</v>
      </c>
      <c r="K23" s="19">
        <f>IF('Données à saisir'!S18="",0,'Données à saisir'!S18)</f>
        <v>0</v>
      </c>
      <c r="L23" s="19">
        <f>IF('Données à saisir'!U18="",0,'Données à saisir'!U18)</f>
        <v>0</v>
      </c>
      <c r="M23" s="19">
        <f>IF('Données à saisir'!W18="",0,'Données à saisir'!W18)</f>
        <v>0</v>
      </c>
      <c r="N23" s="19">
        <f>IF('Données à saisir'!Y18="",0,'Données à saisir'!Y18)</f>
        <v>0</v>
      </c>
      <c r="O23" s="19">
        <f>IF('Données à saisir'!AA18="",0,'Données à saisir'!AA18)</f>
        <v>0</v>
      </c>
      <c r="P23" s="9">
        <f t="shared" si="3"/>
        <v>0</v>
      </c>
      <c r="Q23" s="20">
        <f>IF(D23="",0,'Données à saisir'!D18)</f>
        <v>0</v>
      </c>
      <c r="R23" s="20">
        <f>IF(E23="",0,'Données à saisir'!F18)</f>
        <v>0</v>
      </c>
      <c r="S23" s="20">
        <f>IF(F23="",0,'Données à saisir'!H18)</f>
        <v>0</v>
      </c>
      <c r="T23" s="20">
        <f>IF(G23="",0,'Données à saisir'!J18)</f>
        <v>0</v>
      </c>
      <c r="U23" s="20">
        <f>IF(H23="",0,'Données à saisir'!L18)</f>
        <v>0</v>
      </c>
      <c r="V23" s="20">
        <f>IF(I23="",0,'Données à saisir'!N18)</f>
        <v>0</v>
      </c>
      <c r="W23" s="20">
        <f>IF(J23="",0,'Données à saisir'!P18)</f>
        <v>0</v>
      </c>
      <c r="X23" s="20">
        <f>IF(K23="",0,'Données à saisir'!R18)</f>
        <v>0</v>
      </c>
      <c r="Y23" s="20">
        <f>IF(L23="",0,'Données à saisir'!T18)</f>
        <v>0</v>
      </c>
      <c r="Z23" s="20">
        <f>IF(M23="",0,'Données à saisir'!V18)</f>
        <v>0</v>
      </c>
      <c r="AA23" s="20">
        <f>IF(N23="",0,'Données à saisir'!X18)</f>
        <v>0</v>
      </c>
      <c r="AB23" s="20">
        <f>IF(O23="",0,'Données à saisir'!Z18)</f>
        <v>0</v>
      </c>
    </row>
    <row r="24" spans="1:28" x14ac:dyDescent="0.3">
      <c r="A24">
        <v>15</v>
      </c>
      <c r="B24">
        <f>'Données à saisir'!B19</f>
        <v>0</v>
      </c>
      <c r="C24" t="str">
        <f t="shared" si="2"/>
        <v>Pas d'animal N° 15</v>
      </c>
      <c r="D24" s="19">
        <f>IF('Données à saisir'!E19="",0,'Données à saisir'!E19)</f>
        <v>0</v>
      </c>
      <c r="E24" s="19">
        <f>IF('Données à saisir'!G19="",0,'Données à saisir'!G19)</f>
        <v>0</v>
      </c>
      <c r="F24" s="19">
        <f>IF('Données à saisir'!I19="",0,'Données à saisir'!I19)</f>
        <v>0</v>
      </c>
      <c r="G24" s="19">
        <f>IF('Données à saisir'!K19="",0,'Données à saisir'!K19)</f>
        <v>0</v>
      </c>
      <c r="H24" s="19">
        <f>IF('Données à saisir'!M19="",0,'Données à saisir'!M19)</f>
        <v>0</v>
      </c>
      <c r="I24" s="19">
        <f>IF('Données à saisir'!O19="",0,'Données à saisir'!O19)</f>
        <v>0</v>
      </c>
      <c r="J24" s="19">
        <f>IF('Données à saisir'!Q19="",0,'Données à saisir'!Q19)</f>
        <v>0</v>
      </c>
      <c r="K24" s="19">
        <f>IF('Données à saisir'!S19="",0,'Données à saisir'!S19)</f>
        <v>0</v>
      </c>
      <c r="L24" s="19">
        <f>IF('Données à saisir'!U19="",0,'Données à saisir'!U19)</f>
        <v>0</v>
      </c>
      <c r="M24" s="19">
        <f>IF('Données à saisir'!W19="",0,'Données à saisir'!W19)</f>
        <v>0</v>
      </c>
      <c r="N24" s="19">
        <f>IF('Données à saisir'!Y19="",0,'Données à saisir'!Y19)</f>
        <v>0</v>
      </c>
      <c r="O24" s="19">
        <f>IF('Données à saisir'!AA19="",0,'Données à saisir'!AA19)</f>
        <v>0</v>
      </c>
      <c r="P24" s="9">
        <f t="shared" si="3"/>
        <v>0</v>
      </c>
      <c r="Q24" s="20">
        <f>IF(D24="",0,'Données à saisir'!D19)</f>
        <v>0</v>
      </c>
      <c r="R24" s="20">
        <f>IF(E24="",0,'Données à saisir'!F19)</f>
        <v>0</v>
      </c>
      <c r="S24" s="20">
        <f>IF(F24="",0,'Données à saisir'!H19)</f>
        <v>0</v>
      </c>
      <c r="T24" s="20">
        <f>IF(G24="",0,'Données à saisir'!J19)</f>
        <v>0</v>
      </c>
      <c r="U24" s="20">
        <f>IF(H24="",0,'Données à saisir'!L19)</f>
        <v>0</v>
      </c>
      <c r="V24" s="20">
        <f>IF(I24="",0,'Données à saisir'!N19)</f>
        <v>0</v>
      </c>
      <c r="W24" s="20">
        <f>IF(J24="",0,'Données à saisir'!P19)</f>
        <v>0</v>
      </c>
      <c r="X24" s="20">
        <f>IF(K24="",0,'Données à saisir'!R19)</f>
        <v>0</v>
      </c>
      <c r="Y24" s="20">
        <f>IF(L24="",0,'Données à saisir'!T19)</f>
        <v>0</v>
      </c>
      <c r="Z24" s="20">
        <f>IF(M24="",0,'Données à saisir'!V19)</f>
        <v>0</v>
      </c>
      <c r="AA24" s="20">
        <f>IF(N24="",0,'Données à saisir'!X19)</f>
        <v>0</v>
      </c>
      <c r="AB24" s="20">
        <f>IF(O24="",0,'Données à saisir'!Z19)</f>
        <v>0</v>
      </c>
    </row>
    <row r="25" spans="1:28" x14ac:dyDescent="0.3">
      <c r="A25">
        <v>16</v>
      </c>
      <c r="B25">
        <f>'Données à saisir'!B20</f>
        <v>0</v>
      </c>
      <c r="C25" t="str">
        <f t="shared" si="2"/>
        <v>Pas d'animal N° 16</v>
      </c>
      <c r="D25" s="19">
        <f>IF('Données à saisir'!E20="",0,'Données à saisir'!E20)</f>
        <v>0</v>
      </c>
      <c r="E25" s="19">
        <f>IF('Données à saisir'!G20="",0,'Données à saisir'!G20)</f>
        <v>0</v>
      </c>
      <c r="F25" s="19">
        <f>IF('Données à saisir'!I20="",0,'Données à saisir'!I20)</f>
        <v>0</v>
      </c>
      <c r="G25" s="19">
        <f>IF('Données à saisir'!K20="",0,'Données à saisir'!K20)</f>
        <v>0</v>
      </c>
      <c r="H25" s="19">
        <f>IF('Données à saisir'!M20="",0,'Données à saisir'!M20)</f>
        <v>0</v>
      </c>
      <c r="I25" s="19">
        <f>IF('Données à saisir'!O20="",0,'Données à saisir'!O20)</f>
        <v>0</v>
      </c>
      <c r="J25" s="19">
        <f>IF('Données à saisir'!Q20="",0,'Données à saisir'!Q20)</f>
        <v>0</v>
      </c>
      <c r="K25" s="19">
        <f>IF('Données à saisir'!S20="",0,'Données à saisir'!S20)</f>
        <v>0</v>
      </c>
      <c r="L25" s="19">
        <f>IF('Données à saisir'!U20="",0,'Données à saisir'!U20)</f>
        <v>0</v>
      </c>
      <c r="M25" s="19">
        <f>IF('Données à saisir'!W20="",0,'Données à saisir'!W20)</f>
        <v>0</v>
      </c>
      <c r="N25" s="19">
        <f>IF('Données à saisir'!Y20="",0,'Données à saisir'!Y20)</f>
        <v>0</v>
      </c>
      <c r="O25" s="19">
        <f>IF('Données à saisir'!AA20="",0,'Données à saisir'!AA20)</f>
        <v>0</v>
      </c>
      <c r="P25" s="9">
        <f t="shared" si="3"/>
        <v>0</v>
      </c>
      <c r="Q25" s="20">
        <f>IF(D25="",0,'Données à saisir'!D20)</f>
        <v>0</v>
      </c>
      <c r="R25" s="20">
        <f>IF(E25="",0,'Données à saisir'!F20)</f>
        <v>0</v>
      </c>
      <c r="S25" s="20">
        <f>IF(F25="",0,'Données à saisir'!H20)</f>
        <v>0</v>
      </c>
      <c r="T25" s="20">
        <f>IF(G25="",0,'Données à saisir'!J20)</f>
        <v>0</v>
      </c>
      <c r="U25" s="20">
        <f>IF(H25="",0,'Données à saisir'!L20)</f>
        <v>0</v>
      </c>
      <c r="V25" s="20">
        <f>IF(I25="",0,'Données à saisir'!N20)</f>
        <v>0</v>
      </c>
      <c r="W25" s="20">
        <f>IF(J25="",0,'Données à saisir'!P20)</f>
        <v>0</v>
      </c>
      <c r="X25" s="20">
        <f>IF(K25="",0,'Données à saisir'!R20)</f>
        <v>0</v>
      </c>
      <c r="Y25" s="20">
        <f>IF(L25="",0,'Données à saisir'!T20)</f>
        <v>0</v>
      </c>
      <c r="Z25" s="20">
        <f>IF(M25="",0,'Données à saisir'!V20)</f>
        <v>0</v>
      </c>
      <c r="AA25" s="20">
        <f>IF(N25="",0,'Données à saisir'!X20)</f>
        <v>0</v>
      </c>
      <c r="AB25" s="20">
        <f>IF(O25="",0,'Données à saisir'!Z20)</f>
        <v>0</v>
      </c>
    </row>
    <row r="26" spans="1:28" x14ac:dyDescent="0.3">
      <c r="A26">
        <v>17</v>
      </c>
      <c r="B26">
        <f>'Données à saisir'!B21</f>
        <v>0</v>
      </c>
      <c r="C26" t="str">
        <f t="shared" si="2"/>
        <v>Pas d'animal N° 17</v>
      </c>
      <c r="D26" s="19">
        <f>IF('Données à saisir'!E21="",0,'Données à saisir'!E21)</f>
        <v>0</v>
      </c>
      <c r="E26" s="19">
        <f>IF('Données à saisir'!G21="",0,'Données à saisir'!G21)</f>
        <v>0</v>
      </c>
      <c r="F26" s="19">
        <f>IF('Données à saisir'!I21="",0,'Données à saisir'!I21)</f>
        <v>0</v>
      </c>
      <c r="G26" s="19">
        <f>IF('Données à saisir'!K21="",0,'Données à saisir'!K21)</f>
        <v>0</v>
      </c>
      <c r="H26" s="19">
        <f>IF('Données à saisir'!M21="",0,'Données à saisir'!M21)</f>
        <v>0</v>
      </c>
      <c r="I26" s="19">
        <f>IF('Données à saisir'!O21="",0,'Données à saisir'!O21)</f>
        <v>0</v>
      </c>
      <c r="J26" s="19">
        <f>IF('Données à saisir'!Q21="",0,'Données à saisir'!Q21)</f>
        <v>0</v>
      </c>
      <c r="K26" s="19">
        <f>IF('Données à saisir'!S21="",0,'Données à saisir'!S21)</f>
        <v>0</v>
      </c>
      <c r="L26" s="19">
        <f>IF('Données à saisir'!U21="",0,'Données à saisir'!U21)</f>
        <v>0</v>
      </c>
      <c r="M26" s="19">
        <f>IF('Données à saisir'!W21="",0,'Données à saisir'!W21)</f>
        <v>0</v>
      </c>
      <c r="N26" s="19">
        <f>IF('Données à saisir'!Y21="",0,'Données à saisir'!Y21)</f>
        <v>0</v>
      </c>
      <c r="O26" s="19">
        <f>IF('Données à saisir'!AA21="",0,'Données à saisir'!AA21)</f>
        <v>0</v>
      </c>
      <c r="P26" s="9">
        <f t="shared" si="3"/>
        <v>0</v>
      </c>
      <c r="Q26" s="20">
        <f>IF(D26="",0,'Données à saisir'!D21)</f>
        <v>0</v>
      </c>
      <c r="R26" s="20">
        <f>IF(E26="",0,'Données à saisir'!F21)</f>
        <v>0</v>
      </c>
      <c r="S26" s="20">
        <f>IF(F26="",0,'Données à saisir'!H21)</f>
        <v>0</v>
      </c>
      <c r="T26" s="20">
        <f>IF(G26="",0,'Données à saisir'!J21)</f>
        <v>0</v>
      </c>
      <c r="U26" s="20">
        <f>IF(H26="",0,'Données à saisir'!L21)</f>
        <v>0</v>
      </c>
      <c r="V26" s="20">
        <f>IF(I26="",0,'Données à saisir'!N21)</f>
        <v>0</v>
      </c>
      <c r="W26" s="20">
        <f>IF(J26="",0,'Données à saisir'!P21)</f>
        <v>0</v>
      </c>
      <c r="X26" s="20">
        <f>IF(K26="",0,'Données à saisir'!R21)</f>
        <v>0</v>
      </c>
      <c r="Y26" s="20">
        <f>IF(L26="",0,'Données à saisir'!T21)</f>
        <v>0</v>
      </c>
      <c r="Z26" s="20">
        <f>IF(M26="",0,'Données à saisir'!V21)</f>
        <v>0</v>
      </c>
      <c r="AA26" s="20">
        <f>IF(N26="",0,'Données à saisir'!X21)</f>
        <v>0</v>
      </c>
      <c r="AB26" s="20">
        <f>IF(O26="",0,'Données à saisir'!Z21)</f>
        <v>0</v>
      </c>
    </row>
    <row r="27" spans="1:28" x14ac:dyDescent="0.3">
      <c r="A27">
        <v>18</v>
      </c>
      <c r="B27">
        <f>'Données à saisir'!B22</f>
        <v>0</v>
      </c>
      <c r="C27" t="str">
        <f t="shared" si="2"/>
        <v>Pas d'animal N° 18</v>
      </c>
      <c r="D27" s="19">
        <f>IF('Données à saisir'!E22="",0,'Données à saisir'!E22)</f>
        <v>0</v>
      </c>
      <c r="E27" s="19">
        <f>IF('Données à saisir'!G22="",0,'Données à saisir'!G22)</f>
        <v>0</v>
      </c>
      <c r="F27" s="19">
        <f>IF('Données à saisir'!I22="",0,'Données à saisir'!I22)</f>
        <v>0</v>
      </c>
      <c r="G27" s="19">
        <f>IF('Données à saisir'!K22="",0,'Données à saisir'!K22)</f>
        <v>0</v>
      </c>
      <c r="H27" s="19">
        <f>IF('Données à saisir'!M22="",0,'Données à saisir'!M22)</f>
        <v>0</v>
      </c>
      <c r="I27" s="19">
        <f>IF('Données à saisir'!O22="",0,'Données à saisir'!O22)</f>
        <v>0</v>
      </c>
      <c r="J27" s="19">
        <f>IF('Données à saisir'!Q22="",0,'Données à saisir'!Q22)</f>
        <v>0</v>
      </c>
      <c r="K27" s="19">
        <f>IF('Données à saisir'!S22="",0,'Données à saisir'!S22)</f>
        <v>0</v>
      </c>
      <c r="L27" s="19">
        <f>IF('Données à saisir'!U22="",0,'Données à saisir'!U22)</f>
        <v>0</v>
      </c>
      <c r="M27" s="19">
        <f>IF('Données à saisir'!W22="",0,'Données à saisir'!W22)</f>
        <v>0</v>
      </c>
      <c r="N27" s="19">
        <f>IF('Données à saisir'!Y22="",0,'Données à saisir'!Y22)</f>
        <v>0</v>
      </c>
      <c r="O27" s="19">
        <f>IF('Données à saisir'!AA22="",0,'Données à saisir'!AA22)</f>
        <v>0</v>
      </c>
      <c r="P27" s="9">
        <f t="shared" si="3"/>
        <v>0</v>
      </c>
      <c r="Q27" s="20">
        <f>IF(D27="",0,'Données à saisir'!D22)</f>
        <v>0</v>
      </c>
      <c r="R27" s="20">
        <f>IF(E27="",0,'Données à saisir'!F22)</f>
        <v>0</v>
      </c>
      <c r="S27" s="20">
        <f>IF(F27="",0,'Données à saisir'!H22)</f>
        <v>0</v>
      </c>
      <c r="T27" s="20">
        <f>IF(G27="",0,'Données à saisir'!J22)</f>
        <v>0</v>
      </c>
      <c r="U27" s="20">
        <f>IF(H27="",0,'Données à saisir'!L22)</f>
        <v>0</v>
      </c>
      <c r="V27" s="20">
        <f>IF(I27="",0,'Données à saisir'!N22)</f>
        <v>0</v>
      </c>
      <c r="W27" s="20">
        <f>IF(J27="",0,'Données à saisir'!P22)</f>
        <v>0</v>
      </c>
      <c r="X27" s="20">
        <f>IF(K27="",0,'Données à saisir'!R22)</f>
        <v>0</v>
      </c>
      <c r="Y27" s="20">
        <f>IF(L27="",0,'Données à saisir'!T22)</f>
        <v>0</v>
      </c>
      <c r="Z27" s="20">
        <f>IF(M27="",0,'Données à saisir'!V22)</f>
        <v>0</v>
      </c>
      <c r="AA27" s="20">
        <f>IF(N27="",0,'Données à saisir'!X22)</f>
        <v>0</v>
      </c>
      <c r="AB27" s="20">
        <f>IF(O27="",0,'Données à saisir'!Z22)</f>
        <v>0</v>
      </c>
    </row>
    <row r="28" spans="1:28" x14ac:dyDescent="0.3">
      <c r="A28">
        <v>19</v>
      </c>
      <c r="B28">
        <f>'Données à saisir'!B23</f>
        <v>0</v>
      </c>
      <c r="C28" t="str">
        <f t="shared" si="2"/>
        <v>Pas d'animal N° 19</v>
      </c>
      <c r="D28" s="19">
        <f>IF('Données à saisir'!E23="",0,'Données à saisir'!E23)</f>
        <v>0</v>
      </c>
      <c r="E28" s="19">
        <f>IF('Données à saisir'!G23="",0,'Données à saisir'!G23)</f>
        <v>0</v>
      </c>
      <c r="F28" s="19">
        <f>IF('Données à saisir'!I23="",0,'Données à saisir'!I23)</f>
        <v>0</v>
      </c>
      <c r="G28" s="19">
        <f>IF('Données à saisir'!K23="",0,'Données à saisir'!K23)</f>
        <v>0</v>
      </c>
      <c r="H28" s="19">
        <f>IF('Données à saisir'!M23="",0,'Données à saisir'!M23)</f>
        <v>0</v>
      </c>
      <c r="I28" s="19">
        <f>IF('Données à saisir'!O23="",0,'Données à saisir'!O23)</f>
        <v>0</v>
      </c>
      <c r="J28" s="19">
        <f>IF('Données à saisir'!Q23="",0,'Données à saisir'!Q23)</f>
        <v>0</v>
      </c>
      <c r="K28" s="19">
        <f>IF('Données à saisir'!S23="",0,'Données à saisir'!S23)</f>
        <v>0</v>
      </c>
      <c r="L28" s="19">
        <f>IF('Données à saisir'!U23="",0,'Données à saisir'!U23)</f>
        <v>0</v>
      </c>
      <c r="M28" s="19">
        <f>IF('Données à saisir'!W23="",0,'Données à saisir'!W23)</f>
        <v>0</v>
      </c>
      <c r="N28" s="19">
        <f>IF('Données à saisir'!Y23="",0,'Données à saisir'!Y23)</f>
        <v>0</v>
      </c>
      <c r="O28" s="19">
        <f>IF('Données à saisir'!AA23="",0,'Données à saisir'!AA23)</f>
        <v>0</v>
      </c>
      <c r="P28" s="9">
        <f t="shared" si="3"/>
        <v>0</v>
      </c>
      <c r="Q28" s="20">
        <f>IF(D28="",0,'Données à saisir'!D23)</f>
        <v>0</v>
      </c>
      <c r="R28" s="20">
        <f>IF(E28="",0,'Données à saisir'!F23)</f>
        <v>0</v>
      </c>
      <c r="S28" s="20">
        <f>IF(F28="",0,'Données à saisir'!H23)</f>
        <v>0</v>
      </c>
      <c r="T28" s="20">
        <f>IF(G28="",0,'Données à saisir'!J23)</f>
        <v>0</v>
      </c>
      <c r="U28" s="20">
        <f>IF(H28="",0,'Données à saisir'!L23)</f>
        <v>0</v>
      </c>
      <c r="V28" s="20">
        <f>IF(I28="",0,'Données à saisir'!N23)</f>
        <v>0</v>
      </c>
      <c r="W28" s="20">
        <f>IF(J28="",0,'Données à saisir'!P23)</f>
        <v>0</v>
      </c>
      <c r="X28" s="20">
        <f>IF(K28="",0,'Données à saisir'!R23)</f>
        <v>0</v>
      </c>
      <c r="Y28" s="20">
        <f>IF(L28="",0,'Données à saisir'!T23)</f>
        <v>0</v>
      </c>
      <c r="Z28" s="20">
        <f>IF(M28="",0,'Données à saisir'!V23)</f>
        <v>0</v>
      </c>
      <c r="AA28" s="20">
        <f>IF(N28="",0,'Données à saisir'!X23)</f>
        <v>0</v>
      </c>
      <c r="AB28" s="20">
        <f>IF(O28="",0,'Données à saisir'!Z23)</f>
        <v>0</v>
      </c>
    </row>
    <row r="29" spans="1:28" x14ac:dyDescent="0.3">
      <c r="A29">
        <v>20</v>
      </c>
      <c r="B29">
        <f>'Données à saisir'!B24</f>
        <v>0</v>
      </c>
      <c r="C29" t="str">
        <f t="shared" si="2"/>
        <v>Pas d'animal N° 20</v>
      </c>
      <c r="D29" s="19">
        <f>IF('Données à saisir'!E24="",0,'Données à saisir'!E24)</f>
        <v>0</v>
      </c>
      <c r="E29" s="19">
        <f>IF('Données à saisir'!G24="",0,'Données à saisir'!G24)</f>
        <v>0</v>
      </c>
      <c r="F29" s="19">
        <f>IF('Données à saisir'!I24="",0,'Données à saisir'!I24)</f>
        <v>0</v>
      </c>
      <c r="G29" s="19">
        <f>IF('Données à saisir'!K24="",0,'Données à saisir'!K24)</f>
        <v>0</v>
      </c>
      <c r="H29" s="19">
        <f>IF('Données à saisir'!M24="",0,'Données à saisir'!M24)</f>
        <v>0</v>
      </c>
      <c r="I29" s="19">
        <f>IF('Données à saisir'!O24="",0,'Données à saisir'!O24)</f>
        <v>0</v>
      </c>
      <c r="J29" s="19">
        <f>IF('Données à saisir'!Q24="",0,'Données à saisir'!Q24)</f>
        <v>0</v>
      </c>
      <c r="K29" s="19">
        <f>IF('Données à saisir'!S24="",0,'Données à saisir'!S24)</f>
        <v>0</v>
      </c>
      <c r="L29" s="19">
        <f>IF('Données à saisir'!U24="",0,'Données à saisir'!U24)</f>
        <v>0</v>
      </c>
      <c r="M29" s="19">
        <f>IF('Données à saisir'!W24="",0,'Données à saisir'!W24)</f>
        <v>0</v>
      </c>
      <c r="N29" s="19">
        <f>IF('Données à saisir'!Y24="",0,'Données à saisir'!Y24)</f>
        <v>0</v>
      </c>
      <c r="O29" s="19">
        <f>IF('Données à saisir'!AA24="",0,'Données à saisir'!AA24)</f>
        <v>0</v>
      </c>
      <c r="P29" s="9">
        <f t="shared" si="3"/>
        <v>0</v>
      </c>
      <c r="Q29" s="20">
        <f>IF(D29="",0,'Données à saisir'!D24)</f>
        <v>0</v>
      </c>
      <c r="R29" s="20">
        <f>IF(E29="",0,'Données à saisir'!F24)</f>
        <v>0</v>
      </c>
      <c r="S29" s="20">
        <f>IF(F29="",0,'Données à saisir'!H24)</f>
        <v>0</v>
      </c>
      <c r="T29" s="20">
        <f>IF(G29="",0,'Données à saisir'!J24)</f>
        <v>0</v>
      </c>
      <c r="U29" s="20">
        <f>IF(H29="",0,'Données à saisir'!L24)</f>
        <v>0</v>
      </c>
      <c r="V29" s="20">
        <f>IF(I29="",0,'Données à saisir'!N24)</f>
        <v>0</v>
      </c>
      <c r="W29" s="20">
        <f>IF(J29="",0,'Données à saisir'!P24)</f>
        <v>0</v>
      </c>
      <c r="X29" s="20">
        <f>IF(K29="",0,'Données à saisir'!R24)</f>
        <v>0</v>
      </c>
      <c r="Y29" s="20">
        <f>IF(L29="",0,'Données à saisir'!T24)</f>
        <v>0</v>
      </c>
      <c r="Z29" s="20">
        <f>IF(M29="",0,'Données à saisir'!V24)</f>
        <v>0</v>
      </c>
      <c r="AA29" s="20">
        <f>IF(N29="",0,'Données à saisir'!X24)</f>
        <v>0</v>
      </c>
      <c r="AB29" s="20">
        <f>IF(O29="",0,'Données à saisir'!Z24)</f>
        <v>0</v>
      </c>
    </row>
    <row r="30" spans="1:28" x14ac:dyDescent="0.3">
      <c r="A30">
        <v>21</v>
      </c>
      <c r="B30">
        <f>'Données à saisir'!B25</f>
        <v>0</v>
      </c>
      <c r="C30" t="str">
        <f t="shared" si="2"/>
        <v>Pas d'animal N° 21</v>
      </c>
      <c r="D30" s="19">
        <f>IF('Données à saisir'!E25="",0,'Données à saisir'!E25)</f>
        <v>0</v>
      </c>
      <c r="E30" s="19">
        <f>IF('Données à saisir'!G25="",0,'Données à saisir'!G25)</f>
        <v>0</v>
      </c>
      <c r="F30" s="19">
        <f>IF('Données à saisir'!I25="",0,'Données à saisir'!I25)</f>
        <v>0</v>
      </c>
      <c r="G30" s="19">
        <f>IF('Données à saisir'!K25="",0,'Données à saisir'!K25)</f>
        <v>0</v>
      </c>
      <c r="H30" s="19">
        <f>IF('Données à saisir'!M25="",0,'Données à saisir'!M25)</f>
        <v>0</v>
      </c>
      <c r="I30" s="19">
        <f>IF('Données à saisir'!O25="",0,'Données à saisir'!O25)</f>
        <v>0</v>
      </c>
      <c r="J30" s="19">
        <f>IF('Données à saisir'!Q25="",0,'Données à saisir'!Q25)</f>
        <v>0</v>
      </c>
      <c r="K30" s="19">
        <f>IF('Données à saisir'!S25="",0,'Données à saisir'!S25)</f>
        <v>0</v>
      </c>
      <c r="L30" s="19">
        <f>IF('Données à saisir'!U25="",0,'Données à saisir'!U25)</f>
        <v>0</v>
      </c>
      <c r="M30" s="19">
        <f>IF('Données à saisir'!W25="",0,'Données à saisir'!W25)</f>
        <v>0</v>
      </c>
      <c r="N30" s="19">
        <f>IF('Données à saisir'!Y25="",0,'Données à saisir'!Y25)</f>
        <v>0</v>
      </c>
      <c r="O30" s="19">
        <f>IF('Données à saisir'!AA25="",0,'Données à saisir'!AA25)</f>
        <v>0</v>
      </c>
      <c r="P30" s="9">
        <f t="shared" si="3"/>
        <v>0</v>
      </c>
      <c r="Q30" s="20">
        <f>IF(D30="",0,'Données à saisir'!D25)</f>
        <v>0</v>
      </c>
      <c r="R30" s="20">
        <f>IF(E30="",0,'Données à saisir'!F25)</f>
        <v>0</v>
      </c>
      <c r="S30" s="20">
        <f>IF(F30="",0,'Données à saisir'!H25)</f>
        <v>0</v>
      </c>
      <c r="T30" s="20">
        <f>IF(G30="",0,'Données à saisir'!J25)</f>
        <v>0</v>
      </c>
      <c r="U30" s="20">
        <f>IF(H30="",0,'Données à saisir'!L25)</f>
        <v>0</v>
      </c>
      <c r="V30" s="20">
        <f>IF(I30="",0,'Données à saisir'!N25)</f>
        <v>0</v>
      </c>
      <c r="W30" s="20">
        <f>IF(J30="",0,'Données à saisir'!P25)</f>
        <v>0</v>
      </c>
      <c r="X30" s="20">
        <f>IF(K30="",0,'Données à saisir'!R25)</f>
        <v>0</v>
      </c>
      <c r="Y30" s="20">
        <f>IF(L30="",0,'Données à saisir'!T25)</f>
        <v>0</v>
      </c>
      <c r="Z30" s="20">
        <f>IF(M30="",0,'Données à saisir'!V25)</f>
        <v>0</v>
      </c>
      <c r="AA30" s="20">
        <f>IF(N30="",0,'Données à saisir'!X25)</f>
        <v>0</v>
      </c>
      <c r="AB30" s="20">
        <f>IF(O30="",0,'Données à saisir'!Z25)</f>
        <v>0</v>
      </c>
    </row>
    <row r="31" spans="1:28" x14ac:dyDescent="0.3">
      <c r="A31">
        <v>22</v>
      </c>
      <c r="B31">
        <f>'Données à saisir'!B26</f>
        <v>0</v>
      </c>
      <c r="C31" t="str">
        <f t="shared" si="2"/>
        <v>Pas d'animal N° 22</v>
      </c>
      <c r="D31" s="19">
        <f>IF('Données à saisir'!E26="",0,'Données à saisir'!E26)</f>
        <v>0</v>
      </c>
      <c r="E31" s="19">
        <f>IF('Données à saisir'!G26="",0,'Données à saisir'!G26)</f>
        <v>0</v>
      </c>
      <c r="F31" s="19">
        <f>IF('Données à saisir'!I26="",0,'Données à saisir'!I26)</f>
        <v>0</v>
      </c>
      <c r="G31" s="19">
        <f>IF('Données à saisir'!K26="",0,'Données à saisir'!K26)</f>
        <v>0</v>
      </c>
      <c r="H31" s="19">
        <f>IF('Données à saisir'!M26="",0,'Données à saisir'!M26)</f>
        <v>0</v>
      </c>
      <c r="I31" s="19">
        <f>IF('Données à saisir'!O26="",0,'Données à saisir'!O26)</f>
        <v>0</v>
      </c>
      <c r="J31" s="19">
        <f>IF('Données à saisir'!Q26="",0,'Données à saisir'!Q26)</f>
        <v>0</v>
      </c>
      <c r="K31" s="19">
        <f>IF('Données à saisir'!S26="",0,'Données à saisir'!S26)</f>
        <v>0</v>
      </c>
      <c r="L31" s="19">
        <f>IF('Données à saisir'!U26="",0,'Données à saisir'!U26)</f>
        <v>0</v>
      </c>
      <c r="M31" s="19">
        <f>IF('Données à saisir'!W26="",0,'Données à saisir'!W26)</f>
        <v>0</v>
      </c>
      <c r="N31" s="19">
        <f>IF('Données à saisir'!Y26="",0,'Données à saisir'!Y26)</f>
        <v>0</v>
      </c>
      <c r="O31" s="19">
        <f>IF('Données à saisir'!AA26="",0,'Données à saisir'!AA26)</f>
        <v>0</v>
      </c>
      <c r="P31" s="9">
        <f t="shared" si="3"/>
        <v>0</v>
      </c>
      <c r="Q31" s="20">
        <f>IF(D31="",0,'Données à saisir'!D26)</f>
        <v>0</v>
      </c>
      <c r="R31" s="20">
        <f>IF(E31="",0,'Données à saisir'!F26)</f>
        <v>0</v>
      </c>
      <c r="S31" s="20">
        <f>IF(F31="",0,'Données à saisir'!H26)</f>
        <v>0</v>
      </c>
      <c r="T31" s="20">
        <f>IF(G31="",0,'Données à saisir'!J26)</f>
        <v>0</v>
      </c>
      <c r="U31" s="20">
        <f>IF(H31="",0,'Données à saisir'!L26)</f>
        <v>0</v>
      </c>
      <c r="V31" s="20">
        <f>IF(I31="",0,'Données à saisir'!N26)</f>
        <v>0</v>
      </c>
      <c r="W31" s="20">
        <f>IF(J31="",0,'Données à saisir'!P26)</f>
        <v>0</v>
      </c>
      <c r="X31" s="20">
        <f>IF(K31="",0,'Données à saisir'!R26)</f>
        <v>0</v>
      </c>
      <c r="Y31" s="20">
        <f>IF(L31="",0,'Données à saisir'!T26)</f>
        <v>0</v>
      </c>
      <c r="Z31" s="20">
        <f>IF(M31="",0,'Données à saisir'!V26)</f>
        <v>0</v>
      </c>
      <c r="AA31" s="20">
        <f>IF(N31="",0,'Données à saisir'!X26)</f>
        <v>0</v>
      </c>
      <c r="AB31" s="20">
        <f>IF(O31="",0,'Données à saisir'!Z26)</f>
        <v>0</v>
      </c>
    </row>
    <row r="32" spans="1:28" x14ac:dyDescent="0.3">
      <c r="A32">
        <v>23</v>
      </c>
      <c r="B32">
        <f>'Données à saisir'!B27</f>
        <v>0</v>
      </c>
      <c r="C32" t="str">
        <f t="shared" si="2"/>
        <v>Pas d'animal N° 23</v>
      </c>
      <c r="D32" s="19">
        <f>IF('Données à saisir'!E27="",0,'Données à saisir'!E27)</f>
        <v>0</v>
      </c>
      <c r="E32" s="19">
        <f>IF('Données à saisir'!G27="",0,'Données à saisir'!G27)</f>
        <v>0</v>
      </c>
      <c r="F32" s="19">
        <f>IF('Données à saisir'!I27="",0,'Données à saisir'!I27)</f>
        <v>0</v>
      </c>
      <c r="G32" s="19">
        <f>IF('Données à saisir'!K27="",0,'Données à saisir'!K27)</f>
        <v>0</v>
      </c>
      <c r="H32" s="19">
        <f>IF('Données à saisir'!M27="",0,'Données à saisir'!M27)</f>
        <v>0</v>
      </c>
      <c r="I32" s="19">
        <f>IF('Données à saisir'!O27="",0,'Données à saisir'!O27)</f>
        <v>0</v>
      </c>
      <c r="J32" s="19">
        <f>IF('Données à saisir'!Q27="",0,'Données à saisir'!Q27)</f>
        <v>0</v>
      </c>
      <c r="K32" s="19">
        <f>IF('Données à saisir'!S27="",0,'Données à saisir'!S27)</f>
        <v>0</v>
      </c>
      <c r="L32" s="19">
        <f>IF('Données à saisir'!U27="",0,'Données à saisir'!U27)</f>
        <v>0</v>
      </c>
      <c r="M32" s="19">
        <f>IF('Données à saisir'!W27="",0,'Données à saisir'!W27)</f>
        <v>0</v>
      </c>
      <c r="N32" s="19">
        <f>IF('Données à saisir'!Y27="",0,'Données à saisir'!Y27)</f>
        <v>0</v>
      </c>
      <c r="O32" s="19">
        <f>IF('Données à saisir'!AA27="",0,'Données à saisir'!AA27)</f>
        <v>0</v>
      </c>
      <c r="P32" s="9">
        <f t="shared" si="3"/>
        <v>0</v>
      </c>
      <c r="Q32" s="20">
        <f>IF(D32="",0,'Données à saisir'!D27)</f>
        <v>0</v>
      </c>
      <c r="R32" s="20">
        <f>IF(E32="",0,'Données à saisir'!F27)</f>
        <v>0</v>
      </c>
      <c r="S32" s="20">
        <f>IF(F32="",0,'Données à saisir'!H27)</f>
        <v>0</v>
      </c>
      <c r="T32" s="20">
        <f>IF(G32="",0,'Données à saisir'!J27)</f>
        <v>0</v>
      </c>
      <c r="U32" s="20">
        <f>IF(H32="",0,'Données à saisir'!L27)</f>
        <v>0</v>
      </c>
      <c r="V32" s="20">
        <f>IF(I32="",0,'Données à saisir'!N27)</f>
        <v>0</v>
      </c>
      <c r="W32" s="20">
        <f>IF(J32="",0,'Données à saisir'!P27)</f>
        <v>0</v>
      </c>
      <c r="X32" s="20">
        <f>IF(K32="",0,'Données à saisir'!R27)</f>
        <v>0</v>
      </c>
      <c r="Y32" s="20">
        <f>IF(L32="",0,'Données à saisir'!T27)</f>
        <v>0</v>
      </c>
      <c r="Z32" s="20">
        <f>IF(M32="",0,'Données à saisir'!V27)</f>
        <v>0</v>
      </c>
      <c r="AA32" s="20">
        <f>IF(N32="",0,'Données à saisir'!X27)</f>
        <v>0</v>
      </c>
      <c r="AB32" s="20">
        <f>IF(O32="",0,'Données à saisir'!Z27)</f>
        <v>0</v>
      </c>
    </row>
    <row r="33" spans="1:28" x14ac:dyDescent="0.3">
      <c r="A33">
        <v>24</v>
      </c>
      <c r="B33">
        <f>'Données à saisir'!B28</f>
        <v>0</v>
      </c>
      <c r="C33" t="str">
        <f t="shared" si="2"/>
        <v>Pas d'animal N° 24</v>
      </c>
      <c r="D33" s="19">
        <f>IF('Données à saisir'!E28="",0,'Données à saisir'!E28)</f>
        <v>0</v>
      </c>
      <c r="E33" s="19">
        <f>IF('Données à saisir'!G28="",0,'Données à saisir'!G28)</f>
        <v>0</v>
      </c>
      <c r="F33" s="19">
        <f>IF('Données à saisir'!I28="",0,'Données à saisir'!I28)</f>
        <v>0</v>
      </c>
      <c r="G33" s="19">
        <f>IF('Données à saisir'!K28="",0,'Données à saisir'!K28)</f>
        <v>0</v>
      </c>
      <c r="H33" s="19">
        <f>IF('Données à saisir'!M28="",0,'Données à saisir'!M28)</f>
        <v>0</v>
      </c>
      <c r="I33" s="19">
        <f>IF('Données à saisir'!O28="",0,'Données à saisir'!O28)</f>
        <v>0</v>
      </c>
      <c r="J33" s="19">
        <f>IF('Données à saisir'!Q28="",0,'Données à saisir'!Q28)</f>
        <v>0</v>
      </c>
      <c r="K33" s="19">
        <f>IF('Données à saisir'!S28="",0,'Données à saisir'!S28)</f>
        <v>0</v>
      </c>
      <c r="L33" s="19">
        <f>IF('Données à saisir'!U28="",0,'Données à saisir'!U28)</f>
        <v>0</v>
      </c>
      <c r="M33" s="19">
        <f>IF('Données à saisir'!W28="",0,'Données à saisir'!W28)</f>
        <v>0</v>
      </c>
      <c r="N33" s="19">
        <f>IF('Données à saisir'!Y28="",0,'Données à saisir'!Y28)</f>
        <v>0</v>
      </c>
      <c r="O33" s="19">
        <f>IF('Données à saisir'!AA28="",0,'Données à saisir'!AA28)</f>
        <v>0</v>
      </c>
      <c r="P33" s="9">
        <f t="shared" si="3"/>
        <v>0</v>
      </c>
      <c r="Q33" s="20">
        <f>IF(D33="",0,'Données à saisir'!D28)</f>
        <v>0</v>
      </c>
      <c r="R33" s="20">
        <f>IF(E33="",0,'Données à saisir'!F28)</f>
        <v>0</v>
      </c>
      <c r="S33" s="20">
        <f>IF(F33="",0,'Données à saisir'!H28)</f>
        <v>0</v>
      </c>
      <c r="T33" s="20">
        <f>IF(G33="",0,'Données à saisir'!J28)</f>
        <v>0</v>
      </c>
      <c r="U33" s="20">
        <f>IF(H33="",0,'Données à saisir'!L28)</f>
        <v>0</v>
      </c>
      <c r="V33" s="20">
        <f>IF(I33="",0,'Données à saisir'!N28)</f>
        <v>0</v>
      </c>
      <c r="W33" s="20">
        <f>IF(J33="",0,'Données à saisir'!P28)</f>
        <v>0</v>
      </c>
      <c r="X33" s="20">
        <f>IF(K33="",0,'Données à saisir'!R28)</f>
        <v>0</v>
      </c>
      <c r="Y33" s="20">
        <f>IF(L33="",0,'Données à saisir'!T28)</f>
        <v>0</v>
      </c>
      <c r="Z33" s="20">
        <f>IF(M33="",0,'Données à saisir'!V28)</f>
        <v>0</v>
      </c>
      <c r="AA33" s="20">
        <f>IF(N33="",0,'Données à saisir'!X28)</f>
        <v>0</v>
      </c>
      <c r="AB33" s="20">
        <f>IF(O33="",0,'Données à saisir'!Z28)</f>
        <v>0</v>
      </c>
    </row>
    <row r="34" spans="1:28" x14ac:dyDescent="0.3">
      <c r="A34">
        <v>25</v>
      </c>
      <c r="B34">
        <f>'Données à saisir'!B29</f>
        <v>0</v>
      </c>
      <c r="C34" t="str">
        <f t="shared" si="2"/>
        <v>Pas d'animal N° 25</v>
      </c>
      <c r="D34" s="19">
        <f>IF('Données à saisir'!E29="",0,'Données à saisir'!E29)</f>
        <v>0</v>
      </c>
      <c r="E34" s="19">
        <f>IF('Données à saisir'!G29="",0,'Données à saisir'!G29)</f>
        <v>0</v>
      </c>
      <c r="F34" s="19">
        <f>IF('Données à saisir'!I29="",0,'Données à saisir'!I29)</f>
        <v>0</v>
      </c>
      <c r="G34" s="19">
        <f>IF('Données à saisir'!K29="",0,'Données à saisir'!K29)</f>
        <v>0</v>
      </c>
      <c r="H34" s="19">
        <f>IF('Données à saisir'!M29="",0,'Données à saisir'!M29)</f>
        <v>0</v>
      </c>
      <c r="I34" s="19">
        <f>IF('Données à saisir'!O29="",0,'Données à saisir'!O29)</f>
        <v>0</v>
      </c>
      <c r="J34" s="19">
        <f>IF('Données à saisir'!Q29="",0,'Données à saisir'!Q29)</f>
        <v>0</v>
      </c>
      <c r="K34" s="19">
        <f>IF('Données à saisir'!S29="",0,'Données à saisir'!S29)</f>
        <v>0</v>
      </c>
      <c r="L34" s="19">
        <f>IF('Données à saisir'!U29="",0,'Données à saisir'!U29)</f>
        <v>0</v>
      </c>
      <c r="M34" s="19">
        <f>IF('Données à saisir'!W29="",0,'Données à saisir'!W29)</f>
        <v>0</v>
      </c>
      <c r="N34" s="19">
        <f>IF('Données à saisir'!Y29="",0,'Données à saisir'!Y29)</f>
        <v>0</v>
      </c>
      <c r="O34" s="19">
        <f>IF('Données à saisir'!AA29="",0,'Données à saisir'!AA29)</f>
        <v>0</v>
      </c>
      <c r="P34" s="9">
        <f t="shared" si="3"/>
        <v>0</v>
      </c>
      <c r="Q34" s="20">
        <f>IF(D34="",0,'Données à saisir'!D29)</f>
        <v>0</v>
      </c>
      <c r="R34" s="20">
        <f>IF(E34="",0,'Données à saisir'!F29)</f>
        <v>0</v>
      </c>
      <c r="S34" s="20">
        <f>IF(F34="",0,'Données à saisir'!H29)</f>
        <v>0</v>
      </c>
      <c r="T34" s="20">
        <f>IF(G34="",0,'Données à saisir'!J29)</f>
        <v>0</v>
      </c>
      <c r="U34" s="20">
        <f>IF(H34="",0,'Données à saisir'!L29)</f>
        <v>0</v>
      </c>
      <c r="V34" s="20">
        <f>IF(I34="",0,'Données à saisir'!N29)</f>
        <v>0</v>
      </c>
      <c r="W34" s="20">
        <f>IF(J34="",0,'Données à saisir'!P29)</f>
        <v>0</v>
      </c>
      <c r="X34" s="20">
        <f>IF(K34="",0,'Données à saisir'!R29)</f>
        <v>0</v>
      </c>
      <c r="Y34" s="20">
        <f>IF(L34="",0,'Données à saisir'!T29)</f>
        <v>0</v>
      </c>
      <c r="Z34" s="20">
        <f>IF(M34="",0,'Données à saisir'!V29)</f>
        <v>0</v>
      </c>
      <c r="AA34" s="20">
        <f>IF(N34="",0,'Données à saisir'!X29)</f>
        <v>0</v>
      </c>
      <c r="AB34" s="20">
        <f>IF(O34="",0,'Données à saisir'!Z29)</f>
        <v>0</v>
      </c>
    </row>
    <row r="35" spans="1:28" x14ac:dyDescent="0.3">
      <c r="A35">
        <v>26</v>
      </c>
      <c r="B35">
        <f>'Données à saisir'!B30</f>
        <v>0</v>
      </c>
      <c r="C35" t="str">
        <f t="shared" si="2"/>
        <v>Pas d'animal N° 26</v>
      </c>
      <c r="D35" s="19">
        <f>IF('Données à saisir'!E30="",0,'Données à saisir'!E30)</f>
        <v>0</v>
      </c>
      <c r="E35" s="19">
        <f>IF('Données à saisir'!G30="",0,'Données à saisir'!G30)</f>
        <v>0</v>
      </c>
      <c r="F35" s="19">
        <f>IF('Données à saisir'!I30="",0,'Données à saisir'!I30)</f>
        <v>0</v>
      </c>
      <c r="G35" s="19">
        <f>IF('Données à saisir'!K30="",0,'Données à saisir'!K30)</f>
        <v>0</v>
      </c>
      <c r="H35" s="19">
        <f>IF('Données à saisir'!M30="",0,'Données à saisir'!M30)</f>
        <v>0</v>
      </c>
      <c r="I35" s="19">
        <f>IF('Données à saisir'!O30="",0,'Données à saisir'!O30)</f>
        <v>0</v>
      </c>
      <c r="J35" s="19">
        <f>IF('Données à saisir'!Q30="",0,'Données à saisir'!Q30)</f>
        <v>0</v>
      </c>
      <c r="K35" s="19">
        <f>IF('Données à saisir'!S30="",0,'Données à saisir'!S30)</f>
        <v>0</v>
      </c>
      <c r="L35" s="19">
        <f>IF('Données à saisir'!U30="",0,'Données à saisir'!U30)</f>
        <v>0</v>
      </c>
      <c r="M35" s="19">
        <f>IF('Données à saisir'!W30="",0,'Données à saisir'!W30)</f>
        <v>0</v>
      </c>
      <c r="N35" s="19">
        <f>IF('Données à saisir'!Y30="",0,'Données à saisir'!Y30)</f>
        <v>0</v>
      </c>
      <c r="O35" s="19">
        <f>IF('Données à saisir'!AA30="",0,'Données à saisir'!AA30)</f>
        <v>0</v>
      </c>
      <c r="P35" s="9">
        <f t="shared" si="3"/>
        <v>0</v>
      </c>
      <c r="Q35" s="20">
        <f>IF(D35="",0,'Données à saisir'!D30)</f>
        <v>0</v>
      </c>
      <c r="R35" s="20">
        <f>IF(E35="",0,'Données à saisir'!F30)</f>
        <v>0</v>
      </c>
      <c r="S35" s="20">
        <f>IF(F35="",0,'Données à saisir'!H30)</f>
        <v>0</v>
      </c>
      <c r="T35" s="20">
        <f>IF(G35="",0,'Données à saisir'!J30)</f>
        <v>0</v>
      </c>
      <c r="U35" s="20">
        <f>IF(H35="",0,'Données à saisir'!L30)</f>
        <v>0</v>
      </c>
      <c r="V35" s="20">
        <f>IF(I35="",0,'Données à saisir'!N30)</f>
        <v>0</v>
      </c>
      <c r="W35" s="20">
        <f>IF(J35="",0,'Données à saisir'!P30)</f>
        <v>0</v>
      </c>
      <c r="X35" s="20">
        <f>IF(K35="",0,'Données à saisir'!R30)</f>
        <v>0</v>
      </c>
      <c r="Y35" s="20">
        <f>IF(L35="",0,'Données à saisir'!T30)</f>
        <v>0</v>
      </c>
      <c r="Z35" s="20">
        <f>IF(M35="",0,'Données à saisir'!V30)</f>
        <v>0</v>
      </c>
      <c r="AA35" s="20">
        <f>IF(N35="",0,'Données à saisir'!X30)</f>
        <v>0</v>
      </c>
      <c r="AB35" s="20">
        <f>IF(O35="",0,'Données à saisir'!Z30)</f>
        <v>0</v>
      </c>
    </row>
    <row r="36" spans="1:28" x14ac:dyDescent="0.3">
      <c r="A36">
        <v>27</v>
      </c>
      <c r="B36">
        <f>'Données à saisir'!B31</f>
        <v>0</v>
      </c>
      <c r="C36" t="str">
        <f t="shared" si="2"/>
        <v>Pas d'animal N° 27</v>
      </c>
      <c r="D36" s="19">
        <f>IF('Données à saisir'!E31="",0,'Données à saisir'!E31)</f>
        <v>0</v>
      </c>
      <c r="E36" s="19">
        <f>IF('Données à saisir'!G31="",0,'Données à saisir'!G31)</f>
        <v>0</v>
      </c>
      <c r="F36" s="19">
        <f>IF('Données à saisir'!I31="",0,'Données à saisir'!I31)</f>
        <v>0</v>
      </c>
      <c r="G36" s="19">
        <f>IF('Données à saisir'!K31="",0,'Données à saisir'!K31)</f>
        <v>0</v>
      </c>
      <c r="H36" s="19">
        <f>IF('Données à saisir'!M31="",0,'Données à saisir'!M31)</f>
        <v>0</v>
      </c>
      <c r="I36" s="19">
        <f>IF('Données à saisir'!O31="",0,'Données à saisir'!O31)</f>
        <v>0</v>
      </c>
      <c r="J36" s="19">
        <f>IF('Données à saisir'!Q31="",0,'Données à saisir'!Q31)</f>
        <v>0</v>
      </c>
      <c r="K36" s="19">
        <f>IF('Données à saisir'!S31="",0,'Données à saisir'!S31)</f>
        <v>0</v>
      </c>
      <c r="L36" s="19">
        <f>IF('Données à saisir'!U31="",0,'Données à saisir'!U31)</f>
        <v>0</v>
      </c>
      <c r="M36" s="19">
        <f>IF('Données à saisir'!W31="",0,'Données à saisir'!W31)</f>
        <v>0</v>
      </c>
      <c r="N36" s="19">
        <f>IF('Données à saisir'!Y31="",0,'Données à saisir'!Y31)</f>
        <v>0</v>
      </c>
      <c r="O36" s="19">
        <f>IF('Données à saisir'!AA31="",0,'Données à saisir'!AA31)</f>
        <v>0</v>
      </c>
      <c r="P36" s="9">
        <f t="shared" si="3"/>
        <v>0</v>
      </c>
      <c r="Q36" s="20">
        <f>IF(D36="",0,'Données à saisir'!D31)</f>
        <v>0</v>
      </c>
      <c r="R36" s="20">
        <f>IF(E36="",0,'Données à saisir'!F31)</f>
        <v>0</v>
      </c>
      <c r="S36" s="20">
        <f>IF(F36="",0,'Données à saisir'!H31)</f>
        <v>0</v>
      </c>
      <c r="T36" s="20">
        <f>IF(G36="",0,'Données à saisir'!J31)</f>
        <v>0</v>
      </c>
      <c r="U36" s="20">
        <f>IF(H36="",0,'Données à saisir'!L31)</f>
        <v>0</v>
      </c>
      <c r="V36" s="20">
        <f>IF(I36="",0,'Données à saisir'!N31)</f>
        <v>0</v>
      </c>
      <c r="W36" s="20">
        <f>IF(J36="",0,'Données à saisir'!P31)</f>
        <v>0</v>
      </c>
      <c r="X36" s="20">
        <f>IF(K36="",0,'Données à saisir'!R31)</f>
        <v>0</v>
      </c>
      <c r="Y36" s="20">
        <f>IF(L36="",0,'Données à saisir'!T31)</f>
        <v>0</v>
      </c>
      <c r="Z36" s="20">
        <f>IF(M36="",0,'Données à saisir'!V31)</f>
        <v>0</v>
      </c>
      <c r="AA36" s="20">
        <f>IF(N36="",0,'Données à saisir'!X31)</f>
        <v>0</v>
      </c>
      <c r="AB36" s="20">
        <f>IF(O36="",0,'Données à saisir'!Z31)</f>
        <v>0</v>
      </c>
    </row>
    <row r="37" spans="1:28" x14ac:dyDescent="0.3">
      <c r="A37">
        <v>28</v>
      </c>
      <c r="B37">
        <f>'Données à saisir'!B32</f>
        <v>0</v>
      </c>
      <c r="C37" t="str">
        <f t="shared" si="2"/>
        <v>Pas d'animal N° 28</v>
      </c>
      <c r="D37" s="19">
        <f>IF('Données à saisir'!E32="",0,'Données à saisir'!E32)</f>
        <v>0</v>
      </c>
      <c r="E37" s="19">
        <f>IF('Données à saisir'!G32="",0,'Données à saisir'!G32)</f>
        <v>0</v>
      </c>
      <c r="F37" s="19">
        <f>IF('Données à saisir'!I32="",0,'Données à saisir'!I32)</f>
        <v>0</v>
      </c>
      <c r="G37" s="19">
        <f>IF('Données à saisir'!K32="",0,'Données à saisir'!K32)</f>
        <v>0</v>
      </c>
      <c r="H37" s="19">
        <f>IF('Données à saisir'!M32="",0,'Données à saisir'!M32)</f>
        <v>0</v>
      </c>
      <c r="I37" s="19">
        <f>IF('Données à saisir'!O32="",0,'Données à saisir'!O32)</f>
        <v>0</v>
      </c>
      <c r="J37" s="19">
        <f>IF('Données à saisir'!Q32="",0,'Données à saisir'!Q32)</f>
        <v>0</v>
      </c>
      <c r="K37" s="19">
        <f>IF('Données à saisir'!S32="",0,'Données à saisir'!S32)</f>
        <v>0</v>
      </c>
      <c r="L37" s="19">
        <f>IF('Données à saisir'!U32="",0,'Données à saisir'!U32)</f>
        <v>0</v>
      </c>
      <c r="M37" s="19">
        <f>IF('Données à saisir'!W32="",0,'Données à saisir'!W32)</f>
        <v>0</v>
      </c>
      <c r="N37" s="19">
        <f>IF('Données à saisir'!Y32="",0,'Données à saisir'!Y32)</f>
        <v>0</v>
      </c>
      <c r="O37" s="19">
        <f>IF('Données à saisir'!AA32="",0,'Données à saisir'!AA32)</f>
        <v>0</v>
      </c>
      <c r="P37" s="9">
        <f t="shared" si="3"/>
        <v>0</v>
      </c>
      <c r="Q37" s="20">
        <f>IF(D37="",0,'Données à saisir'!D32)</f>
        <v>0</v>
      </c>
      <c r="R37" s="20">
        <f>IF(E37="",0,'Données à saisir'!F32)</f>
        <v>0</v>
      </c>
      <c r="S37" s="20">
        <f>IF(F37="",0,'Données à saisir'!H32)</f>
        <v>0</v>
      </c>
      <c r="T37" s="20">
        <f>IF(G37="",0,'Données à saisir'!J32)</f>
        <v>0</v>
      </c>
      <c r="U37" s="20">
        <f>IF(H37="",0,'Données à saisir'!L32)</f>
        <v>0</v>
      </c>
      <c r="V37" s="20">
        <f>IF(I37="",0,'Données à saisir'!N32)</f>
        <v>0</v>
      </c>
      <c r="W37" s="20">
        <f>IF(J37="",0,'Données à saisir'!P32)</f>
        <v>0</v>
      </c>
      <c r="X37" s="20">
        <f>IF(K37="",0,'Données à saisir'!R32)</f>
        <v>0</v>
      </c>
      <c r="Y37" s="20">
        <f>IF(L37="",0,'Données à saisir'!T32)</f>
        <v>0</v>
      </c>
      <c r="Z37" s="20">
        <f>IF(M37="",0,'Données à saisir'!V32)</f>
        <v>0</v>
      </c>
      <c r="AA37" s="20">
        <f>IF(N37="",0,'Données à saisir'!X32)</f>
        <v>0</v>
      </c>
      <c r="AB37" s="20">
        <f>IF(O37="",0,'Données à saisir'!Z32)</f>
        <v>0</v>
      </c>
    </row>
    <row r="38" spans="1:28" x14ac:dyDescent="0.3">
      <c r="A38">
        <v>29</v>
      </c>
      <c r="B38">
        <f>'Données à saisir'!B33</f>
        <v>0</v>
      </c>
      <c r="C38" t="str">
        <f t="shared" si="2"/>
        <v>Pas d'animal N° 29</v>
      </c>
      <c r="D38" s="19">
        <f>IF('Données à saisir'!E33="",0,'Données à saisir'!E33)</f>
        <v>0</v>
      </c>
      <c r="E38" s="19">
        <f>IF('Données à saisir'!G33="",0,'Données à saisir'!G33)</f>
        <v>0</v>
      </c>
      <c r="F38" s="19">
        <f>IF('Données à saisir'!I33="",0,'Données à saisir'!I33)</f>
        <v>0</v>
      </c>
      <c r="G38" s="19">
        <f>IF('Données à saisir'!K33="",0,'Données à saisir'!K33)</f>
        <v>0</v>
      </c>
      <c r="H38" s="19">
        <f>IF('Données à saisir'!M33="",0,'Données à saisir'!M33)</f>
        <v>0</v>
      </c>
      <c r="I38" s="19">
        <f>IF('Données à saisir'!O33="",0,'Données à saisir'!O33)</f>
        <v>0</v>
      </c>
      <c r="J38" s="19">
        <f>IF('Données à saisir'!Q33="",0,'Données à saisir'!Q33)</f>
        <v>0</v>
      </c>
      <c r="K38" s="19">
        <f>IF('Données à saisir'!S33="",0,'Données à saisir'!S33)</f>
        <v>0</v>
      </c>
      <c r="L38" s="19">
        <f>IF('Données à saisir'!U33="",0,'Données à saisir'!U33)</f>
        <v>0</v>
      </c>
      <c r="M38" s="19">
        <f>IF('Données à saisir'!W33="",0,'Données à saisir'!W33)</f>
        <v>0</v>
      </c>
      <c r="N38" s="19">
        <f>IF('Données à saisir'!Y33="",0,'Données à saisir'!Y33)</f>
        <v>0</v>
      </c>
      <c r="O38" s="19">
        <f>IF('Données à saisir'!AA33="",0,'Données à saisir'!AA33)</f>
        <v>0</v>
      </c>
      <c r="P38" s="9">
        <f t="shared" si="3"/>
        <v>0</v>
      </c>
      <c r="Q38" s="20">
        <f>IF(D38="",0,'Données à saisir'!D33)</f>
        <v>0</v>
      </c>
      <c r="R38" s="20">
        <f>IF(E38="",0,'Données à saisir'!F33)</f>
        <v>0</v>
      </c>
      <c r="S38" s="20">
        <f>IF(F38="",0,'Données à saisir'!H33)</f>
        <v>0</v>
      </c>
      <c r="T38" s="20">
        <f>IF(G38="",0,'Données à saisir'!J33)</f>
        <v>0</v>
      </c>
      <c r="U38" s="20">
        <f>IF(H38="",0,'Données à saisir'!L33)</f>
        <v>0</v>
      </c>
      <c r="V38" s="20">
        <f>IF(I38="",0,'Données à saisir'!N33)</f>
        <v>0</v>
      </c>
      <c r="W38" s="20">
        <f>IF(J38="",0,'Données à saisir'!P33)</f>
        <v>0</v>
      </c>
      <c r="X38" s="20">
        <f>IF(K38="",0,'Données à saisir'!R33)</f>
        <v>0</v>
      </c>
      <c r="Y38" s="20">
        <f>IF(L38="",0,'Données à saisir'!T33)</f>
        <v>0</v>
      </c>
      <c r="Z38" s="20">
        <f>IF(M38="",0,'Données à saisir'!V33)</f>
        <v>0</v>
      </c>
      <c r="AA38" s="20">
        <f>IF(N38="",0,'Données à saisir'!X33)</f>
        <v>0</v>
      </c>
      <c r="AB38" s="20">
        <f>IF(O38="",0,'Données à saisir'!Z33)</f>
        <v>0</v>
      </c>
    </row>
    <row r="39" spans="1:28" x14ac:dyDescent="0.3">
      <c r="A39">
        <v>30</v>
      </c>
      <c r="B39">
        <f>'Données à saisir'!B34</f>
        <v>0</v>
      </c>
      <c r="C39" t="str">
        <f t="shared" si="2"/>
        <v>Pas d'animal N° 30</v>
      </c>
      <c r="D39" s="19">
        <f>IF('Données à saisir'!E34="",0,'Données à saisir'!E34)</f>
        <v>0</v>
      </c>
      <c r="E39" s="19">
        <f>IF('Données à saisir'!G34="",0,'Données à saisir'!G34)</f>
        <v>0</v>
      </c>
      <c r="F39" s="19">
        <f>IF('Données à saisir'!I34="",0,'Données à saisir'!I34)</f>
        <v>0</v>
      </c>
      <c r="G39" s="19">
        <f>IF('Données à saisir'!K34="",0,'Données à saisir'!K34)</f>
        <v>0</v>
      </c>
      <c r="H39" s="19">
        <f>IF('Données à saisir'!M34="",0,'Données à saisir'!M34)</f>
        <v>0</v>
      </c>
      <c r="I39" s="19">
        <f>IF('Données à saisir'!O34="",0,'Données à saisir'!O34)</f>
        <v>0</v>
      </c>
      <c r="J39" s="19">
        <f>IF('Données à saisir'!Q34="",0,'Données à saisir'!Q34)</f>
        <v>0</v>
      </c>
      <c r="K39" s="19">
        <f>IF('Données à saisir'!S34="",0,'Données à saisir'!S34)</f>
        <v>0</v>
      </c>
      <c r="L39" s="19">
        <f>IF('Données à saisir'!U34="",0,'Données à saisir'!U34)</f>
        <v>0</v>
      </c>
      <c r="M39" s="19">
        <f>IF('Données à saisir'!W34="",0,'Données à saisir'!W34)</f>
        <v>0</v>
      </c>
      <c r="N39" s="19">
        <f>IF('Données à saisir'!Y34="",0,'Données à saisir'!Y34)</f>
        <v>0</v>
      </c>
      <c r="O39" s="19">
        <f>IF('Données à saisir'!AA34="",0,'Données à saisir'!AA34)</f>
        <v>0</v>
      </c>
      <c r="P39" s="9">
        <f t="shared" si="3"/>
        <v>0</v>
      </c>
      <c r="Q39" s="20">
        <f>IF(D39="",0,'Données à saisir'!D34)</f>
        <v>0</v>
      </c>
      <c r="R39" s="20">
        <f>IF(E39="",0,'Données à saisir'!F34)</f>
        <v>0</v>
      </c>
      <c r="S39" s="20">
        <f>IF(F39="",0,'Données à saisir'!H34)</f>
        <v>0</v>
      </c>
      <c r="T39" s="20">
        <f>IF(G39="",0,'Données à saisir'!J34)</f>
        <v>0</v>
      </c>
      <c r="U39" s="20">
        <f>IF(H39="",0,'Données à saisir'!L34)</f>
        <v>0</v>
      </c>
      <c r="V39" s="20">
        <f>IF(I39="",0,'Données à saisir'!N34)</f>
        <v>0</v>
      </c>
      <c r="W39" s="20">
        <f>IF(J39="",0,'Données à saisir'!P34)</f>
        <v>0</v>
      </c>
      <c r="X39" s="20">
        <f>IF(K39="",0,'Données à saisir'!R34)</f>
        <v>0</v>
      </c>
      <c r="Y39" s="20">
        <f>IF(L39="",0,'Données à saisir'!T34)</f>
        <v>0</v>
      </c>
      <c r="Z39" s="20">
        <f>IF(M39="",0,'Données à saisir'!V34)</f>
        <v>0</v>
      </c>
      <c r="AA39" s="20">
        <f>IF(N39="",0,'Données à saisir'!X34)</f>
        <v>0</v>
      </c>
      <c r="AB39" s="20">
        <f>IF(O39="",0,'Données à saisir'!Z34)</f>
        <v>0</v>
      </c>
    </row>
    <row r="42" spans="1:28" x14ac:dyDescent="0.3">
      <c r="B42" t="s">
        <v>32</v>
      </c>
      <c r="D42" s="8">
        <f>IF('Données à saisir'!E3="","Pas de mesure",'Données à saisir'!E3)</f>
        <v>43480</v>
      </c>
      <c r="E42" s="8">
        <f>IF('Données à saisir'!G3="","Pas de mesure",'Données à saisir'!G3)</f>
        <v>43539</v>
      </c>
      <c r="F42" s="8">
        <f>IF('Données à saisir'!I3="","Pas de mesure",'Données à saisir'!I3)</f>
        <v>43631</v>
      </c>
      <c r="G42" s="8">
        <f>IF('Données à saisir'!K3="","Pas de mesure",'Données à saisir'!K3)</f>
        <v>43646</v>
      </c>
      <c r="H42" s="8">
        <f>IF('Données à saisir'!M3="","Pas de mesure",'Données à saisir'!M3)</f>
        <v>43653</v>
      </c>
      <c r="I42" s="8">
        <f>IF('Données à saisir'!O3="","Pas de mesure",'Données à saisir'!O3)</f>
        <v>43656</v>
      </c>
      <c r="J42" s="8" t="str">
        <f>IF('Données à saisir'!Q3="","Pas de mesure",'Données à saisir'!Q3)</f>
        <v>Pas de mesure</v>
      </c>
      <c r="K42" s="8" t="str">
        <f>IF('Données à saisir'!S3="","Pas de mesure",'Données à saisir'!S3)</f>
        <v>Pas de mesure</v>
      </c>
      <c r="L42" s="8" t="str">
        <f>IF('Données à saisir'!U3="","Pas de mesure",'Données à saisir'!U3)</f>
        <v>Pas de mesure</v>
      </c>
      <c r="M42" s="8" t="str">
        <f>IF('Données à saisir'!W3="","Pas de mesure",'Données à saisir'!W3)</f>
        <v>Pas de mesure</v>
      </c>
      <c r="N42" s="8" t="str">
        <f>IF('Données à saisir'!Y3="","Pas de mesure",'Données à saisir'!Y3)</f>
        <v>Pas de mesure</v>
      </c>
      <c r="O42" s="8" t="str">
        <f>IF('Données à saisir'!AA3="","Pas de mesure",'Données à saisir'!AA3)</f>
        <v>Pas de mesure</v>
      </c>
    </row>
    <row r="44" spans="1:28" x14ac:dyDescent="0.3">
      <c r="B44" t="s">
        <v>30</v>
      </c>
      <c r="D44" t="s">
        <v>0</v>
      </c>
      <c r="E44" t="s">
        <v>6</v>
      </c>
      <c r="F44" t="s">
        <v>7</v>
      </c>
      <c r="G44" t="s">
        <v>8</v>
      </c>
      <c r="H44" t="s">
        <v>9</v>
      </c>
      <c r="I44" t="s">
        <v>10</v>
      </c>
      <c r="J44" t="s">
        <v>11</v>
      </c>
      <c r="K44" t="s">
        <v>12</v>
      </c>
      <c r="L44" t="s">
        <v>13</v>
      </c>
      <c r="M44" t="s">
        <v>14</v>
      </c>
      <c r="N44" t="s">
        <v>15</v>
      </c>
      <c r="O44" t="s">
        <v>16</v>
      </c>
      <c r="P44" t="s">
        <v>34</v>
      </c>
    </row>
    <row r="45" spans="1:28" x14ac:dyDescent="0.3">
      <c r="A45">
        <v>1</v>
      </c>
      <c r="B45">
        <f>'Données à saisir'!B40</f>
        <v>0</v>
      </c>
      <c r="C45" t="str">
        <f>IF(B45=0,CONCATENATE("Pas d'animal N°"," ",A45),CONCATENATE("Génisse N°"," ",B45))</f>
        <v>Pas d'animal N° 1</v>
      </c>
      <c r="D45" s="7">
        <f>IF($P10=0,"",IF($P10&gt;=1,D10))</f>
        <v>3.0163934426229506</v>
      </c>
      <c r="E45" s="7">
        <f t="shared" ref="E45:O45" si="4">IF($P10=0,"",IF($P10&gt;=1,E10))</f>
        <v>0</v>
      </c>
      <c r="F45" s="7">
        <f t="shared" si="4"/>
        <v>0</v>
      </c>
      <c r="G45" s="7">
        <f t="shared" si="4"/>
        <v>8.4590163934426226</v>
      </c>
      <c r="H45" s="7">
        <f t="shared" si="4"/>
        <v>0</v>
      </c>
      <c r="I45" s="7">
        <f t="shared" si="4"/>
        <v>8.7868852459016402</v>
      </c>
      <c r="J45" s="7">
        <f t="shared" si="4"/>
        <v>0</v>
      </c>
      <c r="K45" s="7">
        <f t="shared" si="4"/>
        <v>0</v>
      </c>
      <c r="L45" s="7">
        <f t="shared" si="4"/>
        <v>0</v>
      </c>
      <c r="M45" s="7">
        <f t="shared" si="4"/>
        <v>0</v>
      </c>
      <c r="N45" s="7">
        <f t="shared" si="4"/>
        <v>0</v>
      </c>
      <c r="O45" s="7">
        <f t="shared" si="4"/>
        <v>0</v>
      </c>
      <c r="P45" s="9">
        <f>COUNTA(D45:O45)-COUNTIF(D45:O45,0)</f>
        <v>3</v>
      </c>
    </row>
    <row r="46" spans="1:28" x14ac:dyDescent="0.3">
      <c r="A46">
        <v>2</v>
      </c>
      <c r="B46">
        <f>'Données à saisir'!B41</f>
        <v>0</v>
      </c>
      <c r="C46" t="str">
        <f t="shared" ref="C46:C74" si="5">IF(B46=0,CONCATENATE("Pas d'animal N°"," ",A46),CONCATENATE("Génisse N°"," ",B46))</f>
        <v>Pas d'animal N° 2</v>
      </c>
      <c r="D46" s="7">
        <f>IF($P11=0,"",IF($P11&gt;=1,D11))</f>
        <v>2.9508196721311477</v>
      </c>
      <c r="E46" s="7">
        <f t="shared" ref="E46:O46" si="6">IF($P11=0,"",IF($P11&gt;=1,E11))</f>
        <v>4.8852459016393439</v>
      </c>
      <c r="F46" s="7">
        <f t="shared" si="6"/>
        <v>0</v>
      </c>
      <c r="G46" s="7">
        <f t="shared" si="6"/>
        <v>0</v>
      </c>
      <c r="H46" s="7">
        <f t="shared" si="6"/>
        <v>0</v>
      </c>
      <c r="I46" s="7">
        <f t="shared" si="6"/>
        <v>0</v>
      </c>
      <c r="J46" s="7">
        <f t="shared" si="6"/>
        <v>0</v>
      </c>
      <c r="K46" s="7">
        <f t="shared" si="6"/>
        <v>0</v>
      </c>
      <c r="L46" s="7">
        <f t="shared" si="6"/>
        <v>0</v>
      </c>
      <c r="M46" s="7">
        <f t="shared" si="6"/>
        <v>0</v>
      </c>
      <c r="N46" s="7">
        <f t="shared" si="6"/>
        <v>0</v>
      </c>
      <c r="O46" s="7">
        <f t="shared" si="6"/>
        <v>0</v>
      </c>
      <c r="P46" s="9">
        <f t="shared" ref="P46:P74" si="7">COUNTA(D46:O46)-COUNTIF(D46:O46,0)</f>
        <v>2</v>
      </c>
    </row>
    <row r="47" spans="1:28" x14ac:dyDescent="0.3">
      <c r="A47">
        <v>3</v>
      </c>
      <c r="B47">
        <f>'Données à saisir'!B42</f>
        <v>0</v>
      </c>
      <c r="C47" t="str">
        <f t="shared" si="5"/>
        <v>Pas d'animal N° 3</v>
      </c>
      <c r="D47" s="7">
        <f t="shared" ref="D47:O54" si="8">IF($P12=0,"",IF($P12&gt;=1,D12))</f>
        <v>2</v>
      </c>
      <c r="E47" s="7">
        <f t="shared" si="8"/>
        <v>3.9344262295081966</v>
      </c>
      <c r="F47" s="7">
        <f t="shared" si="8"/>
        <v>0</v>
      </c>
      <c r="G47" s="7">
        <f t="shared" si="8"/>
        <v>0</v>
      </c>
      <c r="H47" s="7">
        <f t="shared" si="8"/>
        <v>0</v>
      </c>
      <c r="I47" s="7">
        <f t="shared" si="8"/>
        <v>0</v>
      </c>
      <c r="J47" s="7">
        <f t="shared" si="8"/>
        <v>0</v>
      </c>
      <c r="K47" s="7">
        <f t="shared" si="8"/>
        <v>0</v>
      </c>
      <c r="L47" s="7">
        <f t="shared" si="8"/>
        <v>0</v>
      </c>
      <c r="M47" s="7">
        <f t="shared" si="8"/>
        <v>0</v>
      </c>
      <c r="N47" s="7">
        <f t="shared" si="8"/>
        <v>0</v>
      </c>
      <c r="O47" s="7">
        <f t="shared" si="8"/>
        <v>0</v>
      </c>
      <c r="P47" s="9">
        <f t="shared" si="7"/>
        <v>2</v>
      </c>
    </row>
    <row r="48" spans="1:28" x14ac:dyDescent="0.3">
      <c r="A48">
        <v>4</v>
      </c>
      <c r="B48">
        <f>'Données à saisir'!B43</f>
        <v>0</v>
      </c>
      <c r="C48" t="str">
        <f t="shared" si="5"/>
        <v>Pas d'animal N° 4</v>
      </c>
      <c r="D48" s="7">
        <f t="shared" si="8"/>
        <v>0</v>
      </c>
      <c r="E48" s="7">
        <f t="shared" si="8"/>
        <v>8.9508196721311482</v>
      </c>
      <c r="F48" s="7">
        <f t="shared" si="8"/>
        <v>11.967213114754099</v>
      </c>
      <c r="G48" s="7">
        <f t="shared" si="8"/>
        <v>0</v>
      </c>
      <c r="H48" s="7">
        <f t="shared" si="8"/>
        <v>0</v>
      </c>
      <c r="I48" s="7">
        <f t="shared" si="8"/>
        <v>0</v>
      </c>
      <c r="J48" s="7">
        <f t="shared" si="8"/>
        <v>0</v>
      </c>
      <c r="K48" s="7">
        <f t="shared" si="8"/>
        <v>0</v>
      </c>
      <c r="L48" s="7">
        <f t="shared" si="8"/>
        <v>0</v>
      </c>
      <c r="M48" s="7">
        <f t="shared" si="8"/>
        <v>0</v>
      </c>
      <c r="N48" s="7">
        <f t="shared" si="8"/>
        <v>0</v>
      </c>
      <c r="O48" s="7">
        <f t="shared" si="8"/>
        <v>0</v>
      </c>
      <c r="P48" s="9">
        <f t="shared" si="7"/>
        <v>2</v>
      </c>
    </row>
    <row r="49" spans="1:16" x14ac:dyDescent="0.3">
      <c r="A49">
        <v>5</v>
      </c>
      <c r="B49">
        <f>'Données à saisir'!B44</f>
        <v>0</v>
      </c>
      <c r="C49" t="str">
        <f t="shared" si="5"/>
        <v>Pas d'animal N° 5</v>
      </c>
      <c r="D49" s="7">
        <f t="shared" si="8"/>
        <v>0</v>
      </c>
      <c r="E49" s="7">
        <f t="shared" si="8"/>
        <v>0</v>
      </c>
      <c r="F49" s="7">
        <f t="shared" si="8"/>
        <v>0</v>
      </c>
      <c r="G49" s="7">
        <f t="shared" si="8"/>
        <v>0</v>
      </c>
      <c r="H49" s="7">
        <f t="shared" si="8"/>
        <v>0</v>
      </c>
      <c r="I49" s="7">
        <f t="shared" si="8"/>
        <v>5.9344262295081966</v>
      </c>
      <c r="J49" s="7">
        <f t="shared" si="8"/>
        <v>0</v>
      </c>
      <c r="K49" s="7">
        <f t="shared" si="8"/>
        <v>0</v>
      </c>
      <c r="L49" s="7">
        <f t="shared" si="8"/>
        <v>0</v>
      </c>
      <c r="M49" s="7">
        <f t="shared" si="8"/>
        <v>0</v>
      </c>
      <c r="N49" s="7">
        <f t="shared" si="8"/>
        <v>0</v>
      </c>
      <c r="O49" s="7">
        <f t="shared" si="8"/>
        <v>0</v>
      </c>
      <c r="P49" s="9">
        <f t="shared" si="7"/>
        <v>1</v>
      </c>
    </row>
    <row r="50" spans="1:16" x14ac:dyDescent="0.3">
      <c r="A50">
        <v>6</v>
      </c>
      <c r="B50">
        <f>'Données à saisir'!B45</f>
        <v>0</v>
      </c>
      <c r="C50" t="str">
        <f t="shared" si="5"/>
        <v>Pas d'animal N° 6</v>
      </c>
      <c r="D50" s="7" t="str">
        <f t="shared" si="8"/>
        <v/>
      </c>
      <c r="E50" s="7" t="str">
        <f t="shared" si="8"/>
        <v/>
      </c>
      <c r="F50" s="7" t="str">
        <f t="shared" si="8"/>
        <v/>
      </c>
      <c r="G50" s="7" t="str">
        <f t="shared" si="8"/>
        <v/>
      </c>
      <c r="H50" s="7" t="str">
        <f t="shared" si="8"/>
        <v/>
      </c>
      <c r="I50" s="7" t="str">
        <f t="shared" si="8"/>
        <v/>
      </c>
      <c r="J50" s="7" t="str">
        <f t="shared" si="8"/>
        <v/>
      </c>
      <c r="K50" s="7" t="str">
        <f t="shared" si="8"/>
        <v/>
      </c>
      <c r="L50" s="7" t="str">
        <f t="shared" si="8"/>
        <v/>
      </c>
      <c r="M50" s="7" t="str">
        <f t="shared" si="8"/>
        <v/>
      </c>
      <c r="N50" s="7" t="str">
        <f t="shared" si="8"/>
        <v/>
      </c>
      <c r="O50" s="7" t="str">
        <f t="shared" si="8"/>
        <v/>
      </c>
      <c r="P50" s="9">
        <f t="shared" si="7"/>
        <v>12</v>
      </c>
    </row>
    <row r="51" spans="1:16" x14ac:dyDescent="0.3">
      <c r="A51">
        <v>7</v>
      </c>
      <c r="B51">
        <f>'Données à saisir'!B46</f>
        <v>0</v>
      </c>
      <c r="C51" t="str">
        <f t="shared" si="5"/>
        <v>Pas d'animal N° 7</v>
      </c>
      <c r="D51" s="7" t="str">
        <f t="shared" si="8"/>
        <v/>
      </c>
      <c r="E51" s="7" t="str">
        <f t="shared" si="8"/>
        <v/>
      </c>
      <c r="F51" s="7" t="str">
        <f t="shared" si="8"/>
        <v/>
      </c>
      <c r="G51" s="7" t="str">
        <f t="shared" si="8"/>
        <v/>
      </c>
      <c r="H51" s="7" t="str">
        <f t="shared" si="8"/>
        <v/>
      </c>
      <c r="I51" s="7" t="str">
        <f t="shared" si="8"/>
        <v/>
      </c>
      <c r="J51" s="7" t="str">
        <f t="shared" si="8"/>
        <v/>
      </c>
      <c r="K51" s="7" t="str">
        <f t="shared" si="8"/>
        <v/>
      </c>
      <c r="L51" s="7" t="str">
        <f t="shared" si="8"/>
        <v/>
      </c>
      <c r="M51" s="7" t="str">
        <f t="shared" si="8"/>
        <v/>
      </c>
      <c r="N51" s="7" t="str">
        <f t="shared" si="8"/>
        <v/>
      </c>
      <c r="O51" s="7" t="str">
        <f t="shared" si="8"/>
        <v/>
      </c>
      <c r="P51" s="9">
        <f t="shared" si="7"/>
        <v>12</v>
      </c>
    </row>
    <row r="52" spans="1:16" x14ac:dyDescent="0.3">
      <c r="A52">
        <v>8</v>
      </c>
      <c r="B52">
        <f>'Données à saisir'!B47</f>
        <v>0</v>
      </c>
      <c r="C52" t="str">
        <f t="shared" si="5"/>
        <v>Pas d'animal N° 8</v>
      </c>
      <c r="D52" s="7" t="str">
        <f t="shared" si="8"/>
        <v/>
      </c>
      <c r="E52" s="7" t="str">
        <f t="shared" si="8"/>
        <v/>
      </c>
      <c r="F52" s="7" t="str">
        <f t="shared" si="8"/>
        <v/>
      </c>
      <c r="G52" s="7" t="str">
        <f t="shared" si="8"/>
        <v/>
      </c>
      <c r="H52" s="7" t="str">
        <f t="shared" si="8"/>
        <v/>
      </c>
      <c r="I52" s="7" t="str">
        <f t="shared" si="8"/>
        <v/>
      </c>
      <c r="J52" s="7" t="str">
        <f t="shared" si="8"/>
        <v/>
      </c>
      <c r="K52" s="7" t="str">
        <f t="shared" si="8"/>
        <v/>
      </c>
      <c r="L52" s="7" t="str">
        <f t="shared" si="8"/>
        <v/>
      </c>
      <c r="M52" s="7" t="str">
        <f t="shared" si="8"/>
        <v/>
      </c>
      <c r="N52" s="7" t="str">
        <f t="shared" si="8"/>
        <v/>
      </c>
      <c r="O52" s="7" t="str">
        <f t="shared" si="8"/>
        <v/>
      </c>
      <c r="P52" s="9">
        <f t="shared" si="7"/>
        <v>12</v>
      </c>
    </row>
    <row r="53" spans="1:16" x14ac:dyDescent="0.3">
      <c r="A53">
        <v>9</v>
      </c>
      <c r="B53">
        <f>'Données à saisir'!B48</f>
        <v>0</v>
      </c>
      <c r="C53" t="str">
        <f t="shared" si="5"/>
        <v>Pas d'animal N° 9</v>
      </c>
      <c r="D53" s="7" t="str">
        <f t="shared" si="8"/>
        <v/>
      </c>
      <c r="E53" s="7" t="str">
        <f t="shared" si="8"/>
        <v/>
      </c>
      <c r="F53" s="7" t="str">
        <f t="shared" si="8"/>
        <v/>
      </c>
      <c r="G53" s="7" t="str">
        <f t="shared" si="8"/>
        <v/>
      </c>
      <c r="H53" s="7" t="str">
        <f t="shared" si="8"/>
        <v/>
      </c>
      <c r="I53" s="7" t="str">
        <f t="shared" si="8"/>
        <v/>
      </c>
      <c r="J53" s="7" t="str">
        <f t="shared" si="8"/>
        <v/>
      </c>
      <c r="K53" s="7" t="str">
        <f t="shared" si="8"/>
        <v/>
      </c>
      <c r="L53" s="7" t="str">
        <f t="shared" si="8"/>
        <v/>
      </c>
      <c r="M53" s="7" t="str">
        <f t="shared" si="8"/>
        <v/>
      </c>
      <c r="N53" s="7" t="str">
        <f t="shared" si="8"/>
        <v/>
      </c>
      <c r="O53" s="7" t="str">
        <f t="shared" si="8"/>
        <v/>
      </c>
      <c r="P53" s="9">
        <f t="shared" si="7"/>
        <v>12</v>
      </c>
    </row>
    <row r="54" spans="1:16" x14ac:dyDescent="0.3">
      <c r="A54">
        <v>10</v>
      </c>
      <c r="B54">
        <f>'Données à saisir'!B49</f>
        <v>0</v>
      </c>
      <c r="C54" t="str">
        <f t="shared" si="5"/>
        <v>Pas d'animal N° 10</v>
      </c>
      <c r="D54" s="7" t="str">
        <f t="shared" si="8"/>
        <v/>
      </c>
      <c r="E54" s="7" t="str">
        <f t="shared" si="8"/>
        <v/>
      </c>
      <c r="F54" s="7" t="str">
        <f t="shared" si="8"/>
        <v/>
      </c>
      <c r="G54" s="7" t="str">
        <f t="shared" si="8"/>
        <v/>
      </c>
      <c r="H54" s="7" t="str">
        <f t="shared" si="8"/>
        <v/>
      </c>
      <c r="I54" s="7" t="str">
        <f t="shared" si="8"/>
        <v/>
      </c>
      <c r="J54" s="7" t="str">
        <f t="shared" si="8"/>
        <v/>
      </c>
      <c r="K54" s="7" t="str">
        <f t="shared" si="8"/>
        <v/>
      </c>
      <c r="L54" s="7" t="str">
        <f t="shared" si="8"/>
        <v/>
      </c>
      <c r="M54" s="7" t="str">
        <f t="shared" si="8"/>
        <v/>
      </c>
      <c r="N54" s="7" t="str">
        <f t="shared" si="8"/>
        <v/>
      </c>
      <c r="O54" s="7" t="str">
        <f t="shared" si="8"/>
        <v/>
      </c>
      <c r="P54" s="9">
        <f t="shared" si="7"/>
        <v>12</v>
      </c>
    </row>
    <row r="55" spans="1:16" x14ac:dyDescent="0.3">
      <c r="A55">
        <v>11</v>
      </c>
      <c r="B55">
        <f>'Données à saisir'!B50</f>
        <v>0</v>
      </c>
      <c r="C55" t="str">
        <f t="shared" si="5"/>
        <v>Pas d'animal N° 11</v>
      </c>
      <c r="D55" s="7" t="str">
        <f t="shared" ref="D55:O55" si="9">IF($P20=0,"",IF($P20&gt;=1,D20))</f>
        <v/>
      </c>
      <c r="E55" s="7" t="str">
        <f t="shared" si="9"/>
        <v/>
      </c>
      <c r="F55" s="7" t="str">
        <f t="shared" si="9"/>
        <v/>
      </c>
      <c r="G55" s="7" t="str">
        <f t="shared" si="9"/>
        <v/>
      </c>
      <c r="H55" s="7" t="str">
        <f t="shared" si="9"/>
        <v/>
      </c>
      <c r="I55" s="7" t="str">
        <f t="shared" si="9"/>
        <v/>
      </c>
      <c r="J55" s="7" t="str">
        <f t="shared" si="9"/>
        <v/>
      </c>
      <c r="K55" s="7" t="str">
        <f t="shared" si="9"/>
        <v/>
      </c>
      <c r="L55" s="7" t="str">
        <f t="shared" si="9"/>
        <v/>
      </c>
      <c r="M55" s="7" t="str">
        <f t="shared" si="9"/>
        <v/>
      </c>
      <c r="N55" s="7" t="str">
        <f t="shared" si="9"/>
        <v/>
      </c>
      <c r="O55" s="7" t="str">
        <f t="shared" si="9"/>
        <v/>
      </c>
      <c r="P55" s="9">
        <f t="shared" si="7"/>
        <v>12</v>
      </c>
    </row>
    <row r="56" spans="1:16" x14ac:dyDescent="0.3">
      <c r="A56">
        <v>12</v>
      </c>
      <c r="B56">
        <f>'Données à saisir'!B51</f>
        <v>0</v>
      </c>
      <c r="C56" t="str">
        <f t="shared" si="5"/>
        <v>Pas d'animal N° 12</v>
      </c>
      <c r="D56" s="7" t="str">
        <f t="shared" ref="D56:O56" si="10">IF($P21=0,"",IF($P21&gt;=1,D21))</f>
        <v/>
      </c>
      <c r="E56" s="7" t="str">
        <f t="shared" si="10"/>
        <v/>
      </c>
      <c r="F56" s="7" t="str">
        <f t="shared" si="10"/>
        <v/>
      </c>
      <c r="G56" s="7" t="str">
        <f t="shared" si="10"/>
        <v/>
      </c>
      <c r="H56" s="7" t="str">
        <f t="shared" si="10"/>
        <v/>
      </c>
      <c r="I56" s="7" t="str">
        <f t="shared" si="10"/>
        <v/>
      </c>
      <c r="J56" s="7" t="str">
        <f t="shared" si="10"/>
        <v/>
      </c>
      <c r="K56" s="7" t="str">
        <f t="shared" si="10"/>
        <v/>
      </c>
      <c r="L56" s="7" t="str">
        <f t="shared" si="10"/>
        <v/>
      </c>
      <c r="M56" s="7" t="str">
        <f t="shared" si="10"/>
        <v/>
      </c>
      <c r="N56" s="7" t="str">
        <f t="shared" si="10"/>
        <v/>
      </c>
      <c r="O56" s="7" t="str">
        <f t="shared" si="10"/>
        <v/>
      </c>
      <c r="P56" s="9">
        <f t="shared" si="7"/>
        <v>12</v>
      </c>
    </row>
    <row r="57" spans="1:16" x14ac:dyDescent="0.3">
      <c r="A57">
        <v>13</v>
      </c>
      <c r="B57">
        <f>'Données à saisir'!B52</f>
        <v>0</v>
      </c>
      <c r="C57" t="str">
        <f t="shared" si="5"/>
        <v>Pas d'animal N° 13</v>
      </c>
      <c r="D57" s="7" t="str">
        <f t="shared" ref="D57:O57" si="11">IF($P22=0,"",IF($P22&gt;=1,D22))</f>
        <v/>
      </c>
      <c r="E57" s="7" t="str">
        <f t="shared" si="11"/>
        <v/>
      </c>
      <c r="F57" s="7" t="str">
        <f t="shared" si="11"/>
        <v/>
      </c>
      <c r="G57" s="7" t="str">
        <f t="shared" si="11"/>
        <v/>
      </c>
      <c r="H57" s="7" t="str">
        <f t="shared" si="11"/>
        <v/>
      </c>
      <c r="I57" s="7" t="str">
        <f t="shared" si="11"/>
        <v/>
      </c>
      <c r="J57" s="7" t="str">
        <f t="shared" si="11"/>
        <v/>
      </c>
      <c r="K57" s="7" t="str">
        <f t="shared" si="11"/>
        <v/>
      </c>
      <c r="L57" s="7" t="str">
        <f t="shared" si="11"/>
        <v/>
      </c>
      <c r="M57" s="7" t="str">
        <f t="shared" si="11"/>
        <v/>
      </c>
      <c r="N57" s="7" t="str">
        <f t="shared" si="11"/>
        <v/>
      </c>
      <c r="O57" s="7" t="str">
        <f t="shared" si="11"/>
        <v/>
      </c>
      <c r="P57" s="9">
        <f t="shared" si="7"/>
        <v>12</v>
      </c>
    </row>
    <row r="58" spans="1:16" x14ac:dyDescent="0.3">
      <c r="A58">
        <v>14</v>
      </c>
      <c r="B58">
        <f>'Données à saisir'!B53</f>
        <v>0</v>
      </c>
      <c r="C58" t="str">
        <f t="shared" si="5"/>
        <v>Pas d'animal N° 14</v>
      </c>
      <c r="D58" s="7" t="str">
        <f t="shared" ref="D58:O58" si="12">IF($P23=0,"",IF($P23&gt;=1,D23))</f>
        <v/>
      </c>
      <c r="E58" s="7" t="str">
        <f t="shared" si="12"/>
        <v/>
      </c>
      <c r="F58" s="7" t="str">
        <f t="shared" si="12"/>
        <v/>
      </c>
      <c r="G58" s="7" t="str">
        <f t="shared" si="12"/>
        <v/>
      </c>
      <c r="H58" s="7" t="str">
        <f t="shared" si="12"/>
        <v/>
      </c>
      <c r="I58" s="7" t="str">
        <f t="shared" si="12"/>
        <v/>
      </c>
      <c r="J58" s="7" t="str">
        <f t="shared" si="12"/>
        <v/>
      </c>
      <c r="K58" s="7" t="str">
        <f t="shared" si="12"/>
        <v/>
      </c>
      <c r="L58" s="7" t="str">
        <f t="shared" si="12"/>
        <v/>
      </c>
      <c r="M58" s="7" t="str">
        <f t="shared" si="12"/>
        <v/>
      </c>
      <c r="N58" s="7" t="str">
        <f t="shared" si="12"/>
        <v/>
      </c>
      <c r="O58" s="7" t="str">
        <f t="shared" si="12"/>
        <v/>
      </c>
      <c r="P58" s="9">
        <f t="shared" si="7"/>
        <v>12</v>
      </c>
    </row>
    <row r="59" spans="1:16" x14ac:dyDescent="0.3">
      <c r="A59">
        <v>15</v>
      </c>
      <c r="B59">
        <f>'Données à saisir'!B54</f>
        <v>0</v>
      </c>
      <c r="C59" t="str">
        <f t="shared" si="5"/>
        <v>Pas d'animal N° 15</v>
      </c>
      <c r="D59" s="7" t="str">
        <f t="shared" ref="D59:O59" si="13">IF($P24=0,"",IF($P24&gt;=1,D24))</f>
        <v/>
      </c>
      <c r="E59" s="7" t="str">
        <f t="shared" si="13"/>
        <v/>
      </c>
      <c r="F59" s="7" t="str">
        <f t="shared" si="13"/>
        <v/>
      </c>
      <c r="G59" s="7" t="str">
        <f t="shared" si="13"/>
        <v/>
      </c>
      <c r="H59" s="7" t="str">
        <f t="shared" si="13"/>
        <v/>
      </c>
      <c r="I59" s="7" t="str">
        <f t="shared" si="13"/>
        <v/>
      </c>
      <c r="J59" s="7" t="str">
        <f t="shared" si="13"/>
        <v/>
      </c>
      <c r="K59" s="7" t="str">
        <f t="shared" si="13"/>
        <v/>
      </c>
      <c r="L59" s="7" t="str">
        <f t="shared" si="13"/>
        <v/>
      </c>
      <c r="M59" s="7" t="str">
        <f t="shared" si="13"/>
        <v/>
      </c>
      <c r="N59" s="7" t="str">
        <f t="shared" si="13"/>
        <v/>
      </c>
      <c r="O59" s="7" t="str">
        <f t="shared" si="13"/>
        <v/>
      </c>
      <c r="P59" s="9">
        <f t="shared" si="7"/>
        <v>12</v>
      </c>
    </row>
    <row r="60" spans="1:16" x14ac:dyDescent="0.3">
      <c r="A60">
        <v>16</v>
      </c>
      <c r="B60">
        <f>'Données à saisir'!B55</f>
        <v>0</v>
      </c>
      <c r="C60" t="str">
        <f t="shared" si="5"/>
        <v>Pas d'animal N° 16</v>
      </c>
      <c r="D60" s="7" t="str">
        <f t="shared" ref="D60:O60" si="14">IF($P25=0,"",IF($P25&gt;=1,D25))</f>
        <v/>
      </c>
      <c r="E60" s="7" t="str">
        <f t="shared" si="14"/>
        <v/>
      </c>
      <c r="F60" s="7" t="str">
        <f t="shared" si="14"/>
        <v/>
      </c>
      <c r="G60" s="7" t="str">
        <f t="shared" si="14"/>
        <v/>
      </c>
      <c r="H60" s="7" t="str">
        <f t="shared" si="14"/>
        <v/>
      </c>
      <c r="I60" s="7" t="str">
        <f t="shared" si="14"/>
        <v/>
      </c>
      <c r="J60" s="7" t="str">
        <f t="shared" si="14"/>
        <v/>
      </c>
      <c r="K60" s="7" t="str">
        <f t="shared" si="14"/>
        <v/>
      </c>
      <c r="L60" s="7" t="str">
        <f t="shared" si="14"/>
        <v/>
      </c>
      <c r="M60" s="7" t="str">
        <f t="shared" si="14"/>
        <v/>
      </c>
      <c r="N60" s="7" t="str">
        <f t="shared" si="14"/>
        <v/>
      </c>
      <c r="O60" s="7" t="str">
        <f t="shared" si="14"/>
        <v/>
      </c>
      <c r="P60" s="9">
        <f t="shared" si="7"/>
        <v>12</v>
      </c>
    </row>
    <row r="61" spans="1:16" x14ac:dyDescent="0.3">
      <c r="A61">
        <v>17</v>
      </c>
      <c r="B61">
        <f>'Données à saisir'!B56</f>
        <v>0</v>
      </c>
      <c r="C61" t="str">
        <f t="shared" si="5"/>
        <v>Pas d'animal N° 17</v>
      </c>
      <c r="D61" s="7" t="str">
        <f t="shared" ref="D61:O61" si="15">IF($P26=0,"",IF($P26&gt;=1,D26))</f>
        <v/>
      </c>
      <c r="E61" s="7" t="str">
        <f t="shared" si="15"/>
        <v/>
      </c>
      <c r="F61" s="7" t="str">
        <f t="shared" si="15"/>
        <v/>
      </c>
      <c r="G61" s="7" t="str">
        <f t="shared" si="15"/>
        <v/>
      </c>
      <c r="H61" s="7" t="str">
        <f t="shared" si="15"/>
        <v/>
      </c>
      <c r="I61" s="7" t="str">
        <f t="shared" si="15"/>
        <v/>
      </c>
      <c r="J61" s="7" t="str">
        <f t="shared" si="15"/>
        <v/>
      </c>
      <c r="K61" s="7" t="str">
        <f t="shared" si="15"/>
        <v/>
      </c>
      <c r="L61" s="7" t="str">
        <f t="shared" si="15"/>
        <v/>
      </c>
      <c r="M61" s="7" t="str">
        <f t="shared" si="15"/>
        <v/>
      </c>
      <c r="N61" s="7" t="str">
        <f t="shared" si="15"/>
        <v/>
      </c>
      <c r="O61" s="7" t="str">
        <f t="shared" si="15"/>
        <v/>
      </c>
      <c r="P61" s="9">
        <f t="shared" si="7"/>
        <v>12</v>
      </c>
    </row>
    <row r="62" spans="1:16" x14ac:dyDescent="0.3">
      <c r="A62">
        <v>18</v>
      </c>
      <c r="B62">
        <f>'Données à saisir'!B57</f>
        <v>0</v>
      </c>
      <c r="C62" t="str">
        <f t="shared" si="5"/>
        <v>Pas d'animal N° 18</v>
      </c>
      <c r="D62" s="7" t="str">
        <f t="shared" ref="D62:O62" si="16">IF($P27=0,"",IF($P27&gt;=1,D27))</f>
        <v/>
      </c>
      <c r="E62" s="7" t="str">
        <f t="shared" si="16"/>
        <v/>
      </c>
      <c r="F62" s="7" t="str">
        <f t="shared" si="16"/>
        <v/>
      </c>
      <c r="G62" s="7" t="str">
        <f t="shared" si="16"/>
        <v/>
      </c>
      <c r="H62" s="7" t="str">
        <f t="shared" si="16"/>
        <v/>
      </c>
      <c r="I62" s="7" t="str">
        <f t="shared" si="16"/>
        <v/>
      </c>
      <c r="J62" s="7" t="str">
        <f t="shared" si="16"/>
        <v/>
      </c>
      <c r="K62" s="7" t="str">
        <f t="shared" si="16"/>
        <v/>
      </c>
      <c r="L62" s="7" t="str">
        <f t="shared" si="16"/>
        <v/>
      </c>
      <c r="M62" s="7" t="str">
        <f t="shared" si="16"/>
        <v/>
      </c>
      <c r="N62" s="7" t="str">
        <f t="shared" si="16"/>
        <v/>
      </c>
      <c r="O62" s="7" t="str">
        <f t="shared" si="16"/>
        <v/>
      </c>
      <c r="P62" s="9">
        <f t="shared" si="7"/>
        <v>12</v>
      </c>
    </row>
    <row r="63" spans="1:16" x14ac:dyDescent="0.3">
      <c r="A63">
        <v>19</v>
      </c>
      <c r="B63">
        <f>'Données à saisir'!B58</f>
        <v>0</v>
      </c>
      <c r="C63" t="str">
        <f t="shared" si="5"/>
        <v>Pas d'animal N° 19</v>
      </c>
      <c r="D63" s="7" t="str">
        <f t="shared" ref="D63:O63" si="17">IF($P28=0,"",IF($P28&gt;=1,D28))</f>
        <v/>
      </c>
      <c r="E63" s="7" t="str">
        <f t="shared" si="17"/>
        <v/>
      </c>
      <c r="F63" s="7" t="str">
        <f t="shared" si="17"/>
        <v/>
      </c>
      <c r="G63" s="7" t="str">
        <f t="shared" si="17"/>
        <v/>
      </c>
      <c r="H63" s="7" t="str">
        <f t="shared" si="17"/>
        <v/>
      </c>
      <c r="I63" s="7" t="str">
        <f t="shared" si="17"/>
        <v/>
      </c>
      <c r="J63" s="7" t="str">
        <f t="shared" si="17"/>
        <v/>
      </c>
      <c r="K63" s="7" t="str">
        <f t="shared" si="17"/>
        <v/>
      </c>
      <c r="L63" s="7" t="str">
        <f t="shared" si="17"/>
        <v/>
      </c>
      <c r="M63" s="7" t="str">
        <f t="shared" si="17"/>
        <v/>
      </c>
      <c r="N63" s="7" t="str">
        <f t="shared" si="17"/>
        <v/>
      </c>
      <c r="O63" s="7" t="str">
        <f t="shared" si="17"/>
        <v/>
      </c>
      <c r="P63" s="9">
        <f t="shared" si="7"/>
        <v>12</v>
      </c>
    </row>
    <row r="64" spans="1:16" x14ac:dyDescent="0.3">
      <c r="A64">
        <v>20</v>
      </c>
      <c r="B64">
        <f>'Données à saisir'!B59</f>
        <v>0</v>
      </c>
      <c r="C64" t="str">
        <f t="shared" si="5"/>
        <v>Pas d'animal N° 20</v>
      </c>
      <c r="D64" s="7" t="str">
        <f t="shared" ref="D64:O64" si="18">IF($P29=0,"",IF($P29&gt;=1,D29))</f>
        <v/>
      </c>
      <c r="E64" s="7" t="str">
        <f t="shared" si="18"/>
        <v/>
      </c>
      <c r="F64" s="7" t="str">
        <f t="shared" si="18"/>
        <v/>
      </c>
      <c r="G64" s="7" t="str">
        <f t="shared" si="18"/>
        <v/>
      </c>
      <c r="H64" s="7" t="str">
        <f t="shared" si="18"/>
        <v/>
      </c>
      <c r="I64" s="7" t="str">
        <f t="shared" si="18"/>
        <v/>
      </c>
      <c r="J64" s="7" t="str">
        <f t="shared" si="18"/>
        <v/>
      </c>
      <c r="K64" s="7" t="str">
        <f t="shared" si="18"/>
        <v/>
      </c>
      <c r="L64" s="7" t="str">
        <f t="shared" si="18"/>
        <v/>
      </c>
      <c r="M64" s="7" t="str">
        <f t="shared" si="18"/>
        <v/>
      </c>
      <c r="N64" s="7" t="str">
        <f t="shared" si="18"/>
        <v/>
      </c>
      <c r="O64" s="7" t="str">
        <f t="shared" si="18"/>
        <v/>
      </c>
      <c r="P64" s="9">
        <f t="shared" si="7"/>
        <v>12</v>
      </c>
    </row>
    <row r="65" spans="1:16" x14ac:dyDescent="0.3">
      <c r="A65">
        <v>21</v>
      </c>
      <c r="B65">
        <f>'Données à saisir'!B60</f>
        <v>0</v>
      </c>
      <c r="C65" t="str">
        <f t="shared" si="5"/>
        <v>Pas d'animal N° 21</v>
      </c>
      <c r="D65" s="7" t="str">
        <f t="shared" ref="D65:O65" si="19">IF($P30=0,"",IF($P30&gt;=1,D30))</f>
        <v/>
      </c>
      <c r="E65" s="7" t="str">
        <f t="shared" si="19"/>
        <v/>
      </c>
      <c r="F65" s="7" t="str">
        <f t="shared" si="19"/>
        <v/>
      </c>
      <c r="G65" s="7" t="str">
        <f t="shared" si="19"/>
        <v/>
      </c>
      <c r="H65" s="7" t="str">
        <f t="shared" si="19"/>
        <v/>
      </c>
      <c r="I65" s="7" t="str">
        <f t="shared" si="19"/>
        <v/>
      </c>
      <c r="J65" s="7" t="str">
        <f t="shared" si="19"/>
        <v/>
      </c>
      <c r="K65" s="7" t="str">
        <f t="shared" si="19"/>
        <v/>
      </c>
      <c r="L65" s="7" t="str">
        <f t="shared" si="19"/>
        <v/>
      </c>
      <c r="M65" s="7" t="str">
        <f t="shared" si="19"/>
        <v/>
      </c>
      <c r="N65" s="7" t="str">
        <f t="shared" si="19"/>
        <v/>
      </c>
      <c r="O65" s="7" t="str">
        <f t="shared" si="19"/>
        <v/>
      </c>
      <c r="P65" s="9">
        <f t="shared" si="7"/>
        <v>12</v>
      </c>
    </row>
    <row r="66" spans="1:16" x14ac:dyDescent="0.3">
      <c r="A66">
        <v>22</v>
      </c>
      <c r="B66">
        <f>'Données à saisir'!B61</f>
        <v>0</v>
      </c>
      <c r="C66" t="str">
        <f t="shared" si="5"/>
        <v>Pas d'animal N° 22</v>
      </c>
      <c r="D66" s="7" t="str">
        <f t="shared" ref="D66:O66" si="20">IF($P31=0,"",IF($P31&gt;=1,D31))</f>
        <v/>
      </c>
      <c r="E66" s="7" t="str">
        <f t="shared" si="20"/>
        <v/>
      </c>
      <c r="F66" s="7" t="str">
        <f t="shared" si="20"/>
        <v/>
      </c>
      <c r="G66" s="7" t="str">
        <f t="shared" si="20"/>
        <v/>
      </c>
      <c r="H66" s="7" t="str">
        <f t="shared" si="20"/>
        <v/>
      </c>
      <c r="I66" s="7" t="str">
        <f t="shared" si="20"/>
        <v/>
      </c>
      <c r="J66" s="7" t="str">
        <f t="shared" si="20"/>
        <v/>
      </c>
      <c r="K66" s="7" t="str">
        <f t="shared" si="20"/>
        <v/>
      </c>
      <c r="L66" s="7" t="str">
        <f t="shared" si="20"/>
        <v/>
      </c>
      <c r="M66" s="7" t="str">
        <f t="shared" si="20"/>
        <v/>
      </c>
      <c r="N66" s="7" t="str">
        <f t="shared" si="20"/>
        <v/>
      </c>
      <c r="O66" s="7" t="str">
        <f t="shared" si="20"/>
        <v/>
      </c>
      <c r="P66" s="9">
        <f t="shared" si="7"/>
        <v>12</v>
      </c>
    </row>
    <row r="67" spans="1:16" x14ac:dyDescent="0.3">
      <c r="A67">
        <v>23</v>
      </c>
      <c r="B67">
        <f>'Données à saisir'!B62</f>
        <v>0</v>
      </c>
      <c r="C67" t="str">
        <f t="shared" si="5"/>
        <v>Pas d'animal N° 23</v>
      </c>
      <c r="D67" s="7" t="str">
        <f t="shared" ref="D67:O67" si="21">IF($P32=0,"",IF($P32&gt;=1,D32))</f>
        <v/>
      </c>
      <c r="E67" s="7" t="str">
        <f t="shared" si="21"/>
        <v/>
      </c>
      <c r="F67" s="7" t="str">
        <f t="shared" si="21"/>
        <v/>
      </c>
      <c r="G67" s="7" t="str">
        <f t="shared" si="21"/>
        <v/>
      </c>
      <c r="H67" s="7" t="str">
        <f t="shared" si="21"/>
        <v/>
      </c>
      <c r="I67" s="7" t="str">
        <f t="shared" si="21"/>
        <v/>
      </c>
      <c r="J67" s="7" t="str">
        <f t="shared" si="21"/>
        <v/>
      </c>
      <c r="K67" s="7" t="str">
        <f t="shared" si="21"/>
        <v/>
      </c>
      <c r="L67" s="7" t="str">
        <f t="shared" si="21"/>
        <v/>
      </c>
      <c r="M67" s="7" t="str">
        <f t="shared" si="21"/>
        <v/>
      </c>
      <c r="N67" s="7" t="str">
        <f t="shared" si="21"/>
        <v/>
      </c>
      <c r="O67" s="7" t="str">
        <f t="shared" si="21"/>
        <v/>
      </c>
      <c r="P67" s="9">
        <f t="shared" si="7"/>
        <v>12</v>
      </c>
    </row>
    <row r="68" spans="1:16" x14ac:dyDescent="0.3">
      <c r="A68">
        <v>24</v>
      </c>
      <c r="B68">
        <f>'Données à saisir'!B63</f>
        <v>0</v>
      </c>
      <c r="C68" t="str">
        <f t="shared" si="5"/>
        <v>Pas d'animal N° 24</v>
      </c>
      <c r="D68" s="7" t="str">
        <f t="shared" ref="D68:O68" si="22">IF($P33=0,"",IF($P33&gt;=1,D33))</f>
        <v/>
      </c>
      <c r="E68" s="7" t="str">
        <f t="shared" si="22"/>
        <v/>
      </c>
      <c r="F68" s="7" t="str">
        <f t="shared" si="22"/>
        <v/>
      </c>
      <c r="G68" s="7" t="str">
        <f t="shared" si="22"/>
        <v/>
      </c>
      <c r="H68" s="7" t="str">
        <f t="shared" si="22"/>
        <v/>
      </c>
      <c r="I68" s="7" t="str">
        <f t="shared" si="22"/>
        <v/>
      </c>
      <c r="J68" s="7" t="str">
        <f t="shared" si="22"/>
        <v/>
      </c>
      <c r="K68" s="7" t="str">
        <f t="shared" si="22"/>
        <v/>
      </c>
      <c r="L68" s="7" t="str">
        <f t="shared" si="22"/>
        <v/>
      </c>
      <c r="M68" s="7" t="str">
        <f t="shared" si="22"/>
        <v/>
      </c>
      <c r="N68" s="7" t="str">
        <f t="shared" si="22"/>
        <v/>
      </c>
      <c r="O68" s="7" t="str">
        <f t="shared" si="22"/>
        <v/>
      </c>
      <c r="P68" s="9">
        <f t="shared" si="7"/>
        <v>12</v>
      </c>
    </row>
    <row r="69" spans="1:16" x14ac:dyDescent="0.3">
      <c r="A69">
        <v>25</v>
      </c>
      <c r="B69">
        <f>'Données à saisir'!B64</f>
        <v>0</v>
      </c>
      <c r="C69" t="str">
        <f t="shared" si="5"/>
        <v>Pas d'animal N° 25</v>
      </c>
      <c r="D69" s="7" t="str">
        <f t="shared" ref="D69:O69" si="23">IF($P34=0,"",IF($P34&gt;=1,D34))</f>
        <v/>
      </c>
      <c r="E69" s="7" t="str">
        <f t="shared" si="23"/>
        <v/>
      </c>
      <c r="F69" s="7" t="str">
        <f t="shared" si="23"/>
        <v/>
      </c>
      <c r="G69" s="7" t="str">
        <f t="shared" si="23"/>
        <v/>
      </c>
      <c r="H69" s="7" t="str">
        <f t="shared" si="23"/>
        <v/>
      </c>
      <c r="I69" s="7" t="str">
        <f t="shared" si="23"/>
        <v/>
      </c>
      <c r="J69" s="7" t="str">
        <f t="shared" si="23"/>
        <v/>
      </c>
      <c r="K69" s="7" t="str">
        <f t="shared" si="23"/>
        <v/>
      </c>
      <c r="L69" s="7" t="str">
        <f t="shared" si="23"/>
        <v/>
      </c>
      <c r="M69" s="7" t="str">
        <f t="shared" si="23"/>
        <v/>
      </c>
      <c r="N69" s="7" t="str">
        <f t="shared" si="23"/>
        <v/>
      </c>
      <c r="O69" s="7" t="str">
        <f t="shared" si="23"/>
        <v/>
      </c>
      <c r="P69" s="9">
        <f t="shared" si="7"/>
        <v>12</v>
      </c>
    </row>
    <row r="70" spans="1:16" x14ac:dyDescent="0.3">
      <c r="A70">
        <v>26</v>
      </c>
      <c r="B70">
        <f>'Données à saisir'!B65</f>
        <v>0</v>
      </c>
      <c r="C70" t="str">
        <f t="shared" si="5"/>
        <v>Pas d'animal N° 26</v>
      </c>
      <c r="D70" s="7" t="str">
        <f t="shared" ref="D70:O70" si="24">IF($P35=0,"",IF($P35&gt;=1,D35))</f>
        <v/>
      </c>
      <c r="E70" s="7" t="str">
        <f t="shared" si="24"/>
        <v/>
      </c>
      <c r="F70" s="7" t="str">
        <f t="shared" si="24"/>
        <v/>
      </c>
      <c r="G70" s="7" t="str">
        <f t="shared" si="24"/>
        <v/>
      </c>
      <c r="H70" s="7" t="str">
        <f t="shared" si="24"/>
        <v/>
      </c>
      <c r="I70" s="7" t="str">
        <f t="shared" si="24"/>
        <v/>
      </c>
      <c r="J70" s="7" t="str">
        <f t="shared" si="24"/>
        <v/>
      </c>
      <c r="K70" s="7" t="str">
        <f t="shared" si="24"/>
        <v/>
      </c>
      <c r="L70" s="7" t="str">
        <f t="shared" si="24"/>
        <v/>
      </c>
      <c r="M70" s="7" t="str">
        <f t="shared" si="24"/>
        <v/>
      </c>
      <c r="N70" s="7" t="str">
        <f t="shared" si="24"/>
        <v/>
      </c>
      <c r="O70" s="7" t="str">
        <f t="shared" si="24"/>
        <v/>
      </c>
      <c r="P70" s="9">
        <f t="shared" si="7"/>
        <v>12</v>
      </c>
    </row>
    <row r="71" spans="1:16" x14ac:dyDescent="0.3">
      <c r="A71">
        <v>27</v>
      </c>
      <c r="B71">
        <f>'Données à saisir'!B66</f>
        <v>0</v>
      </c>
      <c r="C71" t="str">
        <f t="shared" si="5"/>
        <v>Pas d'animal N° 27</v>
      </c>
      <c r="D71" s="7" t="str">
        <f t="shared" ref="D71:O71" si="25">IF($P36=0,"",IF($P36&gt;=1,D36))</f>
        <v/>
      </c>
      <c r="E71" s="7" t="str">
        <f t="shared" si="25"/>
        <v/>
      </c>
      <c r="F71" s="7" t="str">
        <f t="shared" si="25"/>
        <v/>
      </c>
      <c r="G71" s="7" t="str">
        <f t="shared" si="25"/>
        <v/>
      </c>
      <c r="H71" s="7" t="str">
        <f t="shared" si="25"/>
        <v/>
      </c>
      <c r="I71" s="7" t="str">
        <f t="shared" si="25"/>
        <v/>
      </c>
      <c r="J71" s="7" t="str">
        <f t="shared" si="25"/>
        <v/>
      </c>
      <c r="K71" s="7" t="str">
        <f t="shared" si="25"/>
        <v/>
      </c>
      <c r="L71" s="7" t="str">
        <f t="shared" si="25"/>
        <v/>
      </c>
      <c r="M71" s="7" t="str">
        <f t="shared" si="25"/>
        <v/>
      </c>
      <c r="N71" s="7" t="str">
        <f t="shared" si="25"/>
        <v/>
      </c>
      <c r="O71" s="7" t="str">
        <f t="shared" si="25"/>
        <v/>
      </c>
      <c r="P71" s="9">
        <f t="shared" si="7"/>
        <v>12</v>
      </c>
    </row>
    <row r="72" spans="1:16" x14ac:dyDescent="0.3">
      <c r="A72">
        <v>28</v>
      </c>
      <c r="B72">
        <f>'Données à saisir'!B67</f>
        <v>0</v>
      </c>
      <c r="C72" t="str">
        <f t="shared" si="5"/>
        <v>Pas d'animal N° 28</v>
      </c>
      <c r="D72" s="7" t="str">
        <f t="shared" ref="D72:O72" si="26">IF($P37=0,"",IF($P37&gt;=1,D37))</f>
        <v/>
      </c>
      <c r="E72" s="7" t="str">
        <f t="shared" si="26"/>
        <v/>
      </c>
      <c r="F72" s="7" t="str">
        <f t="shared" si="26"/>
        <v/>
      </c>
      <c r="G72" s="7" t="str">
        <f t="shared" si="26"/>
        <v/>
      </c>
      <c r="H72" s="7" t="str">
        <f t="shared" si="26"/>
        <v/>
      </c>
      <c r="I72" s="7" t="str">
        <f t="shared" si="26"/>
        <v/>
      </c>
      <c r="J72" s="7" t="str">
        <f t="shared" si="26"/>
        <v/>
      </c>
      <c r="K72" s="7" t="str">
        <f t="shared" si="26"/>
        <v/>
      </c>
      <c r="L72" s="7" t="str">
        <f t="shared" si="26"/>
        <v/>
      </c>
      <c r="M72" s="7" t="str">
        <f t="shared" si="26"/>
        <v/>
      </c>
      <c r="N72" s="7" t="str">
        <f t="shared" si="26"/>
        <v/>
      </c>
      <c r="O72" s="7" t="str">
        <f t="shared" si="26"/>
        <v/>
      </c>
      <c r="P72" s="9">
        <f t="shared" si="7"/>
        <v>12</v>
      </c>
    </row>
    <row r="73" spans="1:16" x14ac:dyDescent="0.3">
      <c r="A73">
        <v>29</v>
      </c>
      <c r="B73">
        <f>'Données à saisir'!B68</f>
        <v>0</v>
      </c>
      <c r="C73" t="str">
        <f t="shared" si="5"/>
        <v>Pas d'animal N° 29</v>
      </c>
      <c r="D73" s="7" t="str">
        <f t="shared" ref="D73:O73" si="27">IF($P38=0,"",IF($P38&gt;=1,D38))</f>
        <v/>
      </c>
      <c r="E73" s="7" t="str">
        <f t="shared" si="27"/>
        <v/>
      </c>
      <c r="F73" s="7" t="str">
        <f t="shared" si="27"/>
        <v/>
      </c>
      <c r="G73" s="7" t="str">
        <f t="shared" si="27"/>
        <v/>
      </c>
      <c r="H73" s="7" t="str">
        <f t="shared" si="27"/>
        <v/>
      </c>
      <c r="I73" s="7" t="str">
        <f t="shared" si="27"/>
        <v/>
      </c>
      <c r="J73" s="7" t="str">
        <f t="shared" si="27"/>
        <v/>
      </c>
      <c r="K73" s="7" t="str">
        <f t="shared" si="27"/>
        <v/>
      </c>
      <c r="L73" s="7" t="str">
        <f t="shared" si="27"/>
        <v/>
      </c>
      <c r="M73" s="7" t="str">
        <f t="shared" si="27"/>
        <v/>
      </c>
      <c r="N73" s="7" t="str">
        <f t="shared" si="27"/>
        <v/>
      </c>
      <c r="O73" s="7" t="str">
        <f t="shared" si="27"/>
        <v/>
      </c>
      <c r="P73" s="9">
        <f t="shared" si="7"/>
        <v>12</v>
      </c>
    </row>
    <row r="74" spans="1:16" x14ac:dyDescent="0.3">
      <c r="A74">
        <v>30</v>
      </c>
      <c r="B74">
        <f>'Données à saisir'!B69</f>
        <v>0</v>
      </c>
      <c r="C74" t="str">
        <f t="shared" si="5"/>
        <v>Pas d'animal N° 30</v>
      </c>
      <c r="D74" s="7" t="str">
        <f t="shared" ref="D74:O74" si="28">IF($P39=0,"",IF($P39&gt;=1,D39))</f>
        <v/>
      </c>
      <c r="E74" s="7" t="str">
        <f t="shared" si="28"/>
        <v/>
      </c>
      <c r="F74" s="7" t="str">
        <f t="shared" si="28"/>
        <v/>
      </c>
      <c r="G74" s="7" t="str">
        <f t="shared" si="28"/>
        <v/>
      </c>
      <c r="H74" s="7" t="str">
        <f t="shared" si="28"/>
        <v/>
      </c>
      <c r="I74" s="7" t="str">
        <f t="shared" si="28"/>
        <v/>
      </c>
      <c r="J74" s="7" t="str">
        <f t="shared" si="28"/>
        <v/>
      </c>
      <c r="K74" s="7" t="str">
        <f t="shared" si="28"/>
        <v/>
      </c>
      <c r="L74" s="7" t="str">
        <f t="shared" si="28"/>
        <v/>
      </c>
      <c r="M74" s="7" t="str">
        <f t="shared" si="28"/>
        <v/>
      </c>
      <c r="N74" s="7" t="str">
        <f t="shared" si="28"/>
        <v/>
      </c>
      <c r="O74" s="7" t="str">
        <f t="shared" si="28"/>
        <v/>
      </c>
      <c r="P74" s="9">
        <f t="shared" si="7"/>
        <v>12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51"/>
  <sheetViews>
    <sheetView workbookViewId="0">
      <selection activeCell="B6" sqref="B6"/>
    </sheetView>
  </sheetViews>
  <sheetFormatPr baseColWidth="10" defaultRowHeight="14.4" x14ac:dyDescent="0.3"/>
  <cols>
    <col min="2" max="3" width="19" style="1" customWidth="1"/>
    <col min="4" max="5" width="19" customWidth="1"/>
  </cols>
  <sheetData>
    <row r="3" spans="2:8" x14ac:dyDescent="0.3">
      <c r="B3" s="84" t="s">
        <v>17</v>
      </c>
      <c r="C3" s="84"/>
      <c r="D3" s="85" t="s">
        <v>18</v>
      </c>
      <c r="E3" s="85"/>
    </row>
    <row r="4" spans="2:8" s="2" customFormat="1" x14ac:dyDescent="0.3">
      <c r="B4" s="3" t="s">
        <v>19</v>
      </c>
      <c r="C4" s="3" t="s">
        <v>20</v>
      </c>
      <c r="D4" s="10" t="s">
        <v>19</v>
      </c>
      <c r="E4" s="10" t="s">
        <v>20</v>
      </c>
      <c r="G4" t="s">
        <v>21</v>
      </c>
      <c r="H4"/>
    </row>
    <row r="5" spans="2:8" x14ac:dyDescent="0.3">
      <c r="B5" s="11">
        <v>1</v>
      </c>
      <c r="C5" s="12" t="s">
        <v>22</v>
      </c>
      <c r="D5" s="13">
        <v>1</v>
      </c>
      <c r="E5" s="14" t="s">
        <v>22</v>
      </c>
      <c r="G5" t="s">
        <v>23</v>
      </c>
      <c r="H5" t="s">
        <v>20</v>
      </c>
    </row>
    <row r="6" spans="2:8" x14ac:dyDescent="0.3">
      <c r="B6" s="11">
        <v>100</v>
      </c>
      <c r="C6" s="15">
        <v>108</v>
      </c>
      <c r="D6" s="13">
        <v>74</v>
      </c>
      <c r="E6" s="13">
        <v>40</v>
      </c>
      <c r="G6" s="16">
        <v>1</v>
      </c>
      <c r="H6" s="16" t="s">
        <v>24</v>
      </c>
    </row>
    <row r="7" spans="2:8" x14ac:dyDescent="0.3">
      <c r="B7" s="11">
        <v>100.625</v>
      </c>
      <c r="C7" s="15">
        <v>109.5</v>
      </c>
      <c r="D7" s="13">
        <v>75.5</v>
      </c>
      <c r="E7" s="13">
        <v>42.5</v>
      </c>
      <c r="G7" s="16">
        <v>24</v>
      </c>
      <c r="H7" s="16">
        <v>630</v>
      </c>
    </row>
    <row r="8" spans="2:8" x14ac:dyDescent="0.3">
      <c r="B8" s="11">
        <v>101.25</v>
      </c>
      <c r="C8" s="15">
        <v>111</v>
      </c>
      <c r="D8" s="13">
        <v>77</v>
      </c>
      <c r="E8" s="13">
        <v>45</v>
      </c>
      <c r="G8" s="16">
        <v>24.375</v>
      </c>
      <c r="H8" s="16">
        <v>631.875</v>
      </c>
    </row>
    <row r="9" spans="2:8" x14ac:dyDescent="0.3">
      <c r="B9" s="11">
        <v>101.875</v>
      </c>
      <c r="C9" s="15">
        <v>112.5</v>
      </c>
      <c r="D9" s="13">
        <v>78.5</v>
      </c>
      <c r="E9" s="13">
        <v>47.5</v>
      </c>
      <c r="G9" s="16">
        <v>24.75</v>
      </c>
      <c r="H9" s="16">
        <v>633.75</v>
      </c>
    </row>
    <row r="10" spans="2:8" x14ac:dyDescent="0.3">
      <c r="B10" s="11">
        <v>102.5</v>
      </c>
      <c r="C10" s="15">
        <v>114</v>
      </c>
      <c r="D10" s="13">
        <v>80</v>
      </c>
      <c r="E10" s="13">
        <v>50</v>
      </c>
      <c r="G10" s="16">
        <v>25.125</v>
      </c>
      <c r="H10" s="16">
        <v>635.625</v>
      </c>
    </row>
    <row r="11" spans="2:8" x14ac:dyDescent="0.3">
      <c r="B11" s="11">
        <v>103.125</v>
      </c>
      <c r="C11" s="15">
        <v>115.5</v>
      </c>
      <c r="D11" s="13">
        <v>81.5</v>
      </c>
      <c r="E11" s="13">
        <v>52.5</v>
      </c>
      <c r="G11" s="16">
        <v>25.5</v>
      </c>
      <c r="H11" s="16">
        <v>637.5</v>
      </c>
    </row>
    <row r="12" spans="2:8" x14ac:dyDescent="0.3">
      <c r="B12" s="11">
        <v>103.75</v>
      </c>
      <c r="C12" s="15">
        <v>117</v>
      </c>
      <c r="D12" s="13">
        <v>83</v>
      </c>
      <c r="E12" s="13">
        <v>55</v>
      </c>
      <c r="G12" s="16">
        <v>25.875</v>
      </c>
      <c r="H12" s="16">
        <v>639.375</v>
      </c>
    </row>
    <row r="13" spans="2:8" x14ac:dyDescent="0.3">
      <c r="B13" s="11">
        <v>104.375</v>
      </c>
      <c r="C13" s="15">
        <v>118.5</v>
      </c>
      <c r="D13" s="13">
        <v>84.5</v>
      </c>
      <c r="E13" s="13">
        <v>57.5</v>
      </c>
      <c r="G13" s="16">
        <v>26.25</v>
      </c>
      <c r="H13" s="16">
        <v>641.25</v>
      </c>
    </row>
    <row r="14" spans="2:8" x14ac:dyDescent="0.3">
      <c r="B14" s="11">
        <v>105</v>
      </c>
      <c r="C14" s="15">
        <v>120</v>
      </c>
      <c r="D14" s="13">
        <v>86</v>
      </c>
      <c r="E14" s="13">
        <v>60</v>
      </c>
      <c r="G14" s="16">
        <v>26.625</v>
      </c>
      <c r="H14" s="16">
        <v>643.125</v>
      </c>
    </row>
    <row r="15" spans="2:8" x14ac:dyDescent="0.3">
      <c r="B15" s="11">
        <v>105.625</v>
      </c>
      <c r="C15" s="15">
        <v>121.375</v>
      </c>
      <c r="D15" s="13">
        <v>87.25</v>
      </c>
      <c r="E15" s="13">
        <v>62.5</v>
      </c>
      <c r="G15" s="16">
        <v>27</v>
      </c>
      <c r="H15" s="16">
        <v>645</v>
      </c>
    </row>
    <row r="16" spans="2:8" x14ac:dyDescent="0.3">
      <c r="B16" s="11">
        <v>106.25</v>
      </c>
      <c r="C16" s="15">
        <v>122.75</v>
      </c>
      <c r="D16" s="13">
        <v>88.5</v>
      </c>
      <c r="E16" s="13">
        <v>65</v>
      </c>
      <c r="G16" s="16">
        <v>27.375</v>
      </c>
      <c r="H16" s="16">
        <v>646.875</v>
      </c>
    </row>
    <row r="17" spans="2:8" x14ac:dyDescent="0.3">
      <c r="B17" s="11">
        <v>106.875</v>
      </c>
      <c r="C17" s="15">
        <v>124.125</v>
      </c>
      <c r="D17" s="13">
        <v>89.75</v>
      </c>
      <c r="E17" s="13">
        <v>67.5</v>
      </c>
      <c r="G17" s="16">
        <v>27.75</v>
      </c>
      <c r="H17" s="16">
        <v>648.75</v>
      </c>
    </row>
    <row r="18" spans="2:8" ht="12" customHeight="1" x14ac:dyDescent="0.3">
      <c r="B18" s="11">
        <v>107.5</v>
      </c>
      <c r="C18" s="15">
        <v>125.5</v>
      </c>
      <c r="D18" s="13">
        <v>91</v>
      </c>
      <c r="E18" s="13">
        <v>70</v>
      </c>
      <c r="G18" s="16">
        <v>28.125</v>
      </c>
      <c r="H18" s="16">
        <v>650.625</v>
      </c>
    </row>
    <row r="19" spans="2:8" ht="12" customHeight="1" x14ac:dyDescent="0.3">
      <c r="B19" s="11">
        <v>108.125</v>
      </c>
      <c r="C19" s="15">
        <v>126.875</v>
      </c>
      <c r="D19" s="13">
        <v>92.25</v>
      </c>
      <c r="E19" s="13">
        <v>72.5</v>
      </c>
      <c r="G19" s="16">
        <v>28.5</v>
      </c>
      <c r="H19" s="16">
        <v>652.5</v>
      </c>
    </row>
    <row r="20" spans="2:8" ht="12" customHeight="1" x14ac:dyDescent="0.3">
      <c r="B20" s="11">
        <v>108.75</v>
      </c>
      <c r="C20" s="15">
        <v>128.25</v>
      </c>
      <c r="D20" s="13">
        <v>93.5</v>
      </c>
      <c r="E20" s="13">
        <v>75</v>
      </c>
      <c r="G20" s="16">
        <v>28.875</v>
      </c>
      <c r="H20" s="16">
        <v>654.375</v>
      </c>
    </row>
    <row r="21" spans="2:8" ht="12" customHeight="1" x14ac:dyDescent="0.3">
      <c r="B21" s="11">
        <v>109.375</v>
      </c>
      <c r="C21" s="15">
        <v>129.625</v>
      </c>
      <c r="D21" s="13">
        <v>94.75</v>
      </c>
      <c r="E21" s="13">
        <v>77.5</v>
      </c>
      <c r="G21" s="16">
        <v>29.25</v>
      </c>
      <c r="H21" s="16">
        <v>656.25</v>
      </c>
    </row>
    <row r="22" spans="2:8" x14ac:dyDescent="0.3">
      <c r="B22" s="11">
        <v>110</v>
      </c>
      <c r="C22" s="15">
        <v>131</v>
      </c>
      <c r="D22" s="13">
        <v>96</v>
      </c>
      <c r="E22" s="13">
        <v>80</v>
      </c>
      <c r="G22" s="16">
        <v>29.625</v>
      </c>
      <c r="H22" s="16">
        <v>658.125</v>
      </c>
    </row>
    <row r="23" spans="2:8" x14ac:dyDescent="0.3">
      <c r="B23" s="11">
        <v>110.625</v>
      </c>
      <c r="C23" s="15">
        <v>132.75</v>
      </c>
      <c r="D23" s="13">
        <v>97</v>
      </c>
      <c r="E23" s="13">
        <v>82.5</v>
      </c>
      <c r="G23" s="16">
        <v>30</v>
      </c>
      <c r="H23" s="16">
        <v>660</v>
      </c>
    </row>
    <row r="24" spans="2:8" x14ac:dyDescent="0.3">
      <c r="B24" s="11">
        <v>111.25</v>
      </c>
      <c r="C24" s="15">
        <v>134.5</v>
      </c>
      <c r="D24" s="13">
        <v>98</v>
      </c>
      <c r="E24" s="13">
        <v>85</v>
      </c>
      <c r="G24" s="16">
        <v>30.375</v>
      </c>
      <c r="H24" s="16">
        <v>660.3125</v>
      </c>
    </row>
    <row r="25" spans="2:8" x14ac:dyDescent="0.3">
      <c r="B25" s="11">
        <v>111.875</v>
      </c>
      <c r="C25" s="15">
        <v>136.25</v>
      </c>
      <c r="D25" s="13">
        <v>99</v>
      </c>
      <c r="E25" s="13">
        <v>87.5</v>
      </c>
      <c r="G25" s="16">
        <v>30.75</v>
      </c>
      <c r="H25" s="16">
        <v>660.625</v>
      </c>
    </row>
    <row r="26" spans="2:8" x14ac:dyDescent="0.3">
      <c r="B26" s="11">
        <v>112.5</v>
      </c>
      <c r="C26" s="15">
        <v>138</v>
      </c>
      <c r="D26" s="13">
        <v>100</v>
      </c>
      <c r="E26" s="13">
        <v>90</v>
      </c>
      <c r="G26" s="16">
        <v>31.125</v>
      </c>
      <c r="H26" s="16">
        <v>660.9375</v>
      </c>
    </row>
    <row r="27" spans="2:8" x14ac:dyDescent="0.3">
      <c r="B27" s="11">
        <v>113.125</v>
      </c>
      <c r="C27" s="15">
        <v>139.75</v>
      </c>
      <c r="D27" s="13">
        <v>101</v>
      </c>
      <c r="E27" s="13">
        <v>92.5</v>
      </c>
      <c r="G27" s="16">
        <v>31.5</v>
      </c>
      <c r="H27" s="16">
        <v>661.25</v>
      </c>
    </row>
    <row r="28" spans="2:8" x14ac:dyDescent="0.3">
      <c r="B28" s="11">
        <v>113.75</v>
      </c>
      <c r="C28" s="15">
        <v>141.5</v>
      </c>
      <c r="D28" s="13">
        <v>102</v>
      </c>
      <c r="E28" s="13">
        <v>95</v>
      </c>
      <c r="G28" s="16">
        <v>31.875</v>
      </c>
      <c r="H28" s="16">
        <v>661.5625</v>
      </c>
    </row>
    <row r="29" spans="2:8" x14ac:dyDescent="0.3">
      <c r="B29" s="11">
        <v>114.375</v>
      </c>
      <c r="C29" s="15">
        <v>143.25</v>
      </c>
      <c r="D29" s="13">
        <v>103</v>
      </c>
      <c r="E29" s="13">
        <v>97.5</v>
      </c>
      <c r="G29" s="16">
        <v>32.25</v>
      </c>
      <c r="H29" s="16">
        <v>661.875</v>
      </c>
    </row>
    <row r="30" spans="2:8" x14ac:dyDescent="0.3">
      <c r="B30" s="11">
        <v>115</v>
      </c>
      <c r="C30" s="15">
        <v>145</v>
      </c>
      <c r="D30" s="13">
        <v>104</v>
      </c>
      <c r="E30" s="13">
        <v>100</v>
      </c>
      <c r="G30" s="16">
        <v>32.625</v>
      </c>
      <c r="H30" s="16">
        <v>662.1875</v>
      </c>
    </row>
    <row r="31" spans="2:8" x14ac:dyDescent="0.3">
      <c r="B31" s="11">
        <v>115.625</v>
      </c>
      <c r="C31" s="15">
        <v>146.875</v>
      </c>
      <c r="D31" s="13">
        <v>104.75</v>
      </c>
      <c r="E31" s="13">
        <v>102.5</v>
      </c>
      <c r="G31" s="16">
        <v>33</v>
      </c>
      <c r="H31" s="16">
        <v>662.5</v>
      </c>
    </row>
    <row r="32" spans="2:8" x14ac:dyDescent="0.3">
      <c r="B32" s="11">
        <v>116.25</v>
      </c>
      <c r="C32" s="15">
        <v>148.75</v>
      </c>
      <c r="D32" s="13">
        <v>105.5</v>
      </c>
      <c r="E32" s="13">
        <v>105</v>
      </c>
      <c r="G32" s="16">
        <v>33.375</v>
      </c>
      <c r="H32" s="16">
        <v>662.8125</v>
      </c>
    </row>
    <row r="33" spans="2:8" x14ac:dyDescent="0.3">
      <c r="B33" s="11">
        <v>116.875</v>
      </c>
      <c r="C33" s="15">
        <v>150.625</v>
      </c>
      <c r="D33" s="13">
        <v>106.25</v>
      </c>
      <c r="E33" s="13">
        <v>107.5</v>
      </c>
      <c r="G33" s="16">
        <v>33.75</v>
      </c>
      <c r="H33" s="16">
        <v>663.125</v>
      </c>
    </row>
    <row r="34" spans="2:8" x14ac:dyDescent="0.3">
      <c r="B34" s="11">
        <v>117.5</v>
      </c>
      <c r="C34" s="15">
        <v>152.5</v>
      </c>
      <c r="D34" s="13">
        <v>107</v>
      </c>
      <c r="E34" s="13">
        <v>110</v>
      </c>
      <c r="G34" s="16">
        <v>34.125</v>
      </c>
      <c r="H34" s="16">
        <v>663.4375</v>
      </c>
    </row>
    <row r="35" spans="2:8" x14ac:dyDescent="0.3">
      <c r="B35" s="11">
        <v>118.125</v>
      </c>
      <c r="C35" s="15">
        <v>154.375</v>
      </c>
      <c r="D35" s="13">
        <v>107.75</v>
      </c>
      <c r="E35" s="13">
        <v>112.5</v>
      </c>
      <c r="G35" s="16">
        <v>34.5</v>
      </c>
      <c r="H35" s="16">
        <v>663.75</v>
      </c>
    </row>
    <row r="36" spans="2:8" x14ac:dyDescent="0.3">
      <c r="B36" s="11">
        <v>118.75</v>
      </c>
      <c r="C36" s="15">
        <v>156.25</v>
      </c>
      <c r="D36" s="13">
        <v>108.5</v>
      </c>
      <c r="E36" s="13">
        <v>115</v>
      </c>
      <c r="G36" s="16">
        <v>34.875</v>
      </c>
      <c r="H36" s="16">
        <v>664.0625</v>
      </c>
    </row>
    <row r="37" spans="2:8" x14ac:dyDescent="0.3">
      <c r="B37" s="11">
        <v>119.375</v>
      </c>
      <c r="C37" s="15">
        <v>158.125</v>
      </c>
      <c r="D37" s="13">
        <v>109.25</v>
      </c>
      <c r="E37" s="13">
        <v>117.5</v>
      </c>
      <c r="G37" s="16">
        <v>35.25</v>
      </c>
      <c r="H37" s="16">
        <v>664.375</v>
      </c>
    </row>
    <row r="38" spans="2:8" x14ac:dyDescent="0.3">
      <c r="B38" s="11">
        <v>120</v>
      </c>
      <c r="C38" s="15">
        <v>160</v>
      </c>
      <c r="D38" s="13">
        <v>110</v>
      </c>
      <c r="E38" s="13">
        <v>120</v>
      </c>
      <c r="G38" s="16">
        <v>35.625</v>
      </c>
      <c r="H38" s="16">
        <v>664.6875</v>
      </c>
    </row>
    <row r="39" spans="2:8" x14ac:dyDescent="0.3">
      <c r="B39" s="11">
        <v>120.625</v>
      </c>
      <c r="C39" s="15">
        <v>162.25</v>
      </c>
      <c r="D39" s="13">
        <v>110.75</v>
      </c>
      <c r="E39" s="13">
        <v>122.5</v>
      </c>
      <c r="G39" s="16">
        <v>36</v>
      </c>
      <c r="H39" s="16">
        <v>665</v>
      </c>
    </row>
    <row r="40" spans="2:8" x14ac:dyDescent="0.3">
      <c r="B40" s="11">
        <v>121.25</v>
      </c>
      <c r="C40" s="15">
        <v>164.5</v>
      </c>
      <c r="D40" s="13">
        <v>111.5</v>
      </c>
      <c r="E40" s="13">
        <v>125</v>
      </c>
    </row>
    <row r="41" spans="2:8" x14ac:dyDescent="0.3">
      <c r="B41" s="11">
        <v>121.875</v>
      </c>
      <c r="C41" s="15">
        <v>166.75</v>
      </c>
      <c r="D41" s="13">
        <v>112.25</v>
      </c>
      <c r="E41" s="13">
        <v>127.5</v>
      </c>
    </row>
    <row r="42" spans="2:8" x14ac:dyDescent="0.3">
      <c r="B42" s="11">
        <v>122.5</v>
      </c>
      <c r="C42" s="15">
        <v>169</v>
      </c>
      <c r="D42" s="13">
        <v>113</v>
      </c>
      <c r="E42" s="13">
        <v>130</v>
      </c>
    </row>
    <row r="43" spans="2:8" x14ac:dyDescent="0.3">
      <c r="B43" s="11">
        <v>123.125</v>
      </c>
      <c r="C43" s="15">
        <v>171.25</v>
      </c>
      <c r="D43" s="13">
        <v>113.75</v>
      </c>
      <c r="E43" s="13">
        <v>132.5</v>
      </c>
    </row>
    <row r="44" spans="2:8" x14ac:dyDescent="0.3">
      <c r="B44" s="11">
        <v>123.75</v>
      </c>
      <c r="C44" s="15">
        <v>173.5</v>
      </c>
      <c r="D44" s="13">
        <v>114.5</v>
      </c>
      <c r="E44" s="13">
        <v>135</v>
      </c>
    </row>
    <row r="45" spans="2:8" x14ac:dyDescent="0.3">
      <c r="B45" s="11">
        <v>124.375</v>
      </c>
      <c r="C45" s="15">
        <v>175.75</v>
      </c>
      <c r="D45" s="13">
        <v>115.25</v>
      </c>
      <c r="E45" s="13">
        <v>137.5</v>
      </c>
    </row>
    <row r="46" spans="2:8" x14ac:dyDescent="0.3">
      <c r="B46" s="11">
        <v>125</v>
      </c>
      <c r="C46" s="15">
        <v>178</v>
      </c>
      <c r="D46" s="13">
        <v>116</v>
      </c>
      <c r="E46" s="13">
        <v>140</v>
      </c>
    </row>
    <row r="47" spans="2:8" x14ac:dyDescent="0.3">
      <c r="B47" s="11">
        <v>125.625</v>
      </c>
      <c r="C47" s="15">
        <v>180.125</v>
      </c>
      <c r="D47" s="13">
        <v>116.75</v>
      </c>
      <c r="E47" s="13">
        <v>142.5</v>
      </c>
    </row>
    <row r="48" spans="2:8" x14ac:dyDescent="0.3">
      <c r="B48" s="11">
        <v>126.25</v>
      </c>
      <c r="C48" s="15">
        <v>182.25</v>
      </c>
      <c r="D48" s="13">
        <v>117.5</v>
      </c>
      <c r="E48" s="13">
        <v>145</v>
      </c>
    </row>
    <row r="49" spans="2:5" x14ac:dyDescent="0.3">
      <c r="B49" s="11">
        <v>126.875</v>
      </c>
      <c r="C49" s="15">
        <v>184.375</v>
      </c>
      <c r="D49" s="13">
        <v>118.25</v>
      </c>
      <c r="E49" s="13">
        <v>147.5</v>
      </c>
    </row>
    <row r="50" spans="2:5" x14ac:dyDescent="0.3">
      <c r="B50" s="11">
        <v>127.5</v>
      </c>
      <c r="C50" s="15">
        <v>186.5</v>
      </c>
      <c r="D50" s="13">
        <v>119</v>
      </c>
      <c r="E50" s="13">
        <v>150</v>
      </c>
    </row>
    <row r="51" spans="2:5" x14ac:dyDescent="0.3">
      <c r="B51" s="11">
        <v>128.125</v>
      </c>
      <c r="C51" s="15">
        <v>188.625</v>
      </c>
      <c r="D51" s="13">
        <v>120</v>
      </c>
      <c r="E51" s="13">
        <v>152.5</v>
      </c>
    </row>
    <row r="52" spans="2:5" x14ac:dyDescent="0.3">
      <c r="B52" s="11">
        <v>128.75</v>
      </c>
      <c r="C52" s="15">
        <v>190.75</v>
      </c>
      <c r="D52" s="13">
        <v>121</v>
      </c>
      <c r="E52" s="13">
        <v>155</v>
      </c>
    </row>
    <row r="53" spans="2:5" x14ac:dyDescent="0.3">
      <c r="B53" s="11">
        <v>129.375</v>
      </c>
      <c r="C53" s="15">
        <v>192.875</v>
      </c>
      <c r="D53" s="13">
        <v>122</v>
      </c>
      <c r="E53" s="13">
        <v>157.5</v>
      </c>
    </row>
    <row r="54" spans="2:5" x14ac:dyDescent="0.3">
      <c r="B54" s="11">
        <v>130</v>
      </c>
      <c r="C54" s="15">
        <v>195</v>
      </c>
      <c r="D54" s="13">
        <v>123</v>
      </c>
      <c r="E54" s="13">
        <v>160</v>
      </c>
    </row>
    <row r="55" spans="2:5" x14ac:dyDescent="0.3">
      <c r="B55" s="11">
        <v>130.625</v>
      </c>
      <c r="C55" s="15">
        <v>197.5</v>
      </c>
      <c r="D55" s="13">
        <v>123.75</v>
      </c>
      <c r="E55" s="13">
        <v>162.5</v>
      </c>
    </row>
    <row r="56" spans="2:5" x14ac:dyDescent="0.3">
      <c r="B56" s="11">
        <v>131.25</v>
      </c>
      <c r="C56" s="15">
        <v>200</v>
      </c>
      <c r="D56" s="13">
        <v>124.5</v>
      </c>
      <c r="E56" s="13">
        <v>165</v>
      </c>
    </row>
    <row r="57" spans="2:5" x14ac:dyDescent="0.3">
      <c r="B57" s="11">
        <v>131.875</v>
      </c>
      <c r="C57" s="15">
        <v>202.5</v>
      </c>
      <c r="D57" s="13">
        <v>125.25</v>
      </c>
      <c r="E57" s="13">
        <v>167.5</v>
      </c>
    </row>
    <row r="58" spans="2:5" x14ac:dyDescent="0.3">
      <c r="B58" s="11">
        <v>132.5</v>
      </c>
      <c r="C58" s="15">
        <v>205</v>
      </c>
      <c r="D58" s="13">
        <v>126</v>
      </c>
      <c r="E58" s="13">
        <v>170</v>
      </c>
    </row>
    <row r="59" spans="2:5" x14ac:dyDescent="0.3">
      <c r="B59" s="11">
        <v>133.125</v>
      </c>
      <c r="C59" s="15">
        <v>207.5</v>
      </c>
      <c r="D59" s="13">
        <v>126.75</v>
      </c>
      <c r="E59" s="13">
        <v>172.5</v>
      </c>
    </row>
    <row r="60" spans="2:5" x14ac:dyDescent="0.3">
      <c r="B60" s="11">
        <v>133.75</v>
      </c>
      <c r="C60" s="15">
        <v>210</v>
      </c>
      <c r="D60" s="13">
        <v>127.5</v>
      </c>
      <c r="E60" s="13">
        <v>175</v>
      </c>
    </row>
    <row r="61" spans="2:5" x14ac:dyDescent="0.3">
      <c r="B61" s="11">
        <v>134.375</v>
      </c>
      <c r="C61" s="15">
        <v>212.5</v>
      </c>
      <c r="D61" s="13">
        <v>128.25</v>
      </c>
      <c r="E61" s="13">
        <v>177.5</v>
      </c>
    </row>
    <row r="62" spans="2:5" ht="12" customHeight="1" x14ac:dyDescent="0.3">
      <c r="B62" s="11">
        <v>135</v>
      </c>
      <c r="C62" s="15">
        <v>215</v>
      </c>
      <c r="D62" s="13">
        <v>129</v>
      </c>
      <c r="E62" s="13">
        <v>180</v>
      </c>
    </row>
    <row r="63" spans="2:5" ht="12" customHeight="1" x14ac:dyDescent="0.3">
      <c r="B63" s="11">
        <v>135.625</v>
      </c>
      <c r="C63" s="15">
        <v>217.75</v>
      </c>
      <c r="D63" s="13">
        <v>129.5</v>
      </c>
      <c r="E63" s="13">
        <v>182.5</v>
      </c>
    </row>
    <row r="64" spans="2:5" x14ac:dyDescent="0.3">
      <c r="B64" s="11">
        <v>136.25</v>
      </c>
      <c r="C64" s="15">
        <v>220.5</v>
      </c>
      <c r="D64" s="13">
        <v>130</v>
      </c>
      <c r="E64" s="13">
        <v>185</v>
      </c>
    </row>
    <row r="65" spans="2:5" x14ac:dyDescent="0.3">
      <c r="B65" s="11">
        <v>136.875</v>
      </c>
      <c r="C65" s="15">
        <v>223.25</v>
      </c>
      <c r="D65" s="13">
        <v>130.5</v>
      </c>
      <c r="E65" s="13">
        <v>187.5</v>
      </c>
    </row>
    <row r="66" spans="2:5" x14ac:dyDescent="0.3">
      <c r="B66" s="11">
        <v>137.5</v>
      </c>
      <c r="C66" s="15">
        <v>226</v>
      </c>
      <c r="D66" s="13">
        <v>131</v>
      </c>
      <c r="E66" s="13">
        <v>190</v>
      </c>
    </row>
    <row r="67" spans="2:5" x14ac:dyDescent="0.3">
      <c r="B67" s="11">
        <v>138.125</v>
      </c>
      <c r="C67" s="15">
        <v>228.75</v>
      </c>
      <c r="D67" s="13">
        <v>131.5</v>
      </c>
      <c r="E67" s="13">
        <v>192.5</v>
      </c>
    </row>
    <row r="68" spans="2:5" x14ac:dyDescent="0.3">
      <c r="B68" s="11">
        <v>138.75</v>
      </c>
      <c r="C68" s="15">
        <v>231.5</v>
      </c>
      <c r="D68" s="13">
        <v>132</v>
      </c>
      <c r="E68" s="13">
        <v>195</v>
      </c>
    </row>
    <row r="69" spans="2:5" x14ac:dyDescent="0.3">
      <c r="B69" s="11">
        <v>139.375</v>
      </c>
      <c r="C69" s="15">
        <v>234.25</v>
      </c>
      <c r="D69" s="13">
        <v>132.5</v>
      </c>
      <c r="E69" s="13">
        <v>197.5</v>
      </c>
    </row>
    <row r="70" spans="2:5" x14ac:dyDescent="0.3">
      <c r="B70" s="11">
        <v>140</v>
      </c>
      <c r="C70" s="15">
        <v>237</v>
      </c>
      <c r="D70" s="13">
        <v>133</v>
      </c>
      <c r="E70" s="13">
        <v>200</v>
      </c>
    </row>
    <row r="71" spans="2:5" x14ac:dyDescent="0.3">
      <c r="B71" s="11">
        <v>140.625</v>
      </c>
      <c r="C71" s="15">
        <v>239.625</v>
      </c>
      <c r="D71" s="13">
        <v>133.5</v>
      </c>
      <c r="E71" s="13">
        <v>202.5</v>
      </c>
    </row>
    <row r="72" spans="2:5" x14ac:dyDescent="0.3">
      <c r="B72" s="11">
        <v>141.25</v>
      </c>
      <c r="C72" s="15">
        <v>242.25</v>
      </c>
      <c r="D72" s="13">
        <v>134</v>
      </c>
      <c r="E72" s="13">
        <v>205</v>
      </c>
    </row>
    <row r="73" spans="2:5" x14ac:dyDescent="0.3">
      <c r="B73" s="11">
        <v>141.875</v>
      </c>
      <c r="C73" s="15">
        <v>244.875</v>
      </c>
      <c r="D73" s="13">
        <v>134.5</v>
      </c>
      <c r="E73" s="13">
        <v>207.5</v>
      </c>
    </row>
    <row r="74" spans="2:5" x14ac:dyDescent="0.3">
      <c r="B74" s="11">
        <v>142.5</v>
      </c>
      <c r="C74" s="15">
        <v>247.5</v>
      </c>
      <c r="D74" s="13">
        <v>135</v>
      </c>
      <c r="E74" s="13">
        <v>210</v>
      </c>
    </row>
    <row r="75" spans="2:5" x14ac:dyDescent="0.3">
      <c r="B75" s="11">
        <v>143.125</v>
      </c>
      <c r="C75" s="15">
        <v>250.125</v>
      </c>
      <c r="D75" s="13">
        <v>135.75</v>
      </c>
      <c r="E75" s="13">
        <v>212.5</v>
      </c>
    </row>
    <row r="76" spans="2:5" x14ac:dyDescent="0.3">
      <c r="B76" s="11">
        <v>143.75</v>
      </c>
      <c r="C76" s="15">
        <v>252.75</v>
      </c>
      <c r="D76" s="13">
        <v>136.5</v>
      </c>
      <c r="E76" s="13">
        <v>215</v>
      </c>
    </row>
    <row r="77" spans="2:5" x14ac:dyDescent="0.3">
      <c r="B77" s="11">
        <v>144.375</v>
      </c>
      <c r="C77" s="15">
        <v>255.375</v>
      </c>
      <c r="D77" s="13">
        <v>137.25</v>
      </c>
      <c r="E77" s="13">
        <v>217.5</v>
      </c>
    </row>
    <row r="78" spans="2:5" x14ac:dyDescent="0.3">
      <c r="B78" s="11">
        <v>145</v>
      </c>
      <c r="C78" s="15">
        <v>258</v>
      </c>
      <c r="D78" s="13">
        <v>138</v>
      </c>
      <c r="E78" s="13">
        <v>220</v>
      </c>
    </row>
    <row r="79" spans="2:5" x14ac:dyDescent="0.3">
      <c r="B79" s="11">
        <v>145.625</v>
      </c>
      <c r="C79" s="15">
        <v>261.125</v>
      </c>
      <c r="D79" s="13">
        <v>138.5</v>
      </c>
      <c r="E79" s="13">
        <v>222.5</v>
      </c>
    </row>
    <row r="80" spans="2:5" x14ac:dyDescent="0.3">
      <c r="B80" s="11">
        <v>146.25</v>
      </c>
      <c r="C80" s="15">
        <v>264.25</v>
      </c>
      <c r="D80" s="13">
        <v>139</v>
      </c>
      <c r="E80" s="13">
        <v>225</v>
      </c>
    </row>
    <row r="81" spans="2:5" x14ac:dyDescent="0.3">
      <c r="B81" s="11">
        <v>146.875</v>
      </c>
      <c r="C81" s="15">
        <v>267.375</v>
      </c>
      <c r="D81" s="13">
        <v>139.5</v>
      </c>
      <c r="E81" s="13">
        <v>227.5</v>
      </c>
    </row>
    <row r="82" spans="2:5" x14ac:dyDescent="0.3">
      <c r="B82" s="11">
        <v>147.5</v>
      </c>
      <c r="C82" s="15">
        <v>270.5</v>
      </c>
      <c r="D82" s="13">
        <v>140</v>
      </c>
      <c r="E82" s="13">
        <v>230</v>
      </c>
    </row>
    <row r="83" spans="2:5" x14ac:dyDescent="0.3">
      <c r="B83" s="11">
        <v>148.125</v>
      </c>
      <c r="C83" s="15">
        <v>273.625</v>
      </c>
      <c r="D83" s="13">
        <v>140.75</v>
      </c>
      <c r="E83" s="13">
        <v>232.5</v>
      </c>
    </row>
    <row r="84" spans="2:5" x14ac:dyDescent="0.3">
      <c r="B84" s="11">
        <v>148.75</v>
      </c>
      <c r="C84" s="15">
        <v>276.75</v>
      </c>
      <c r="D84" s="13">
        <v>141.5</v>
      </c>
      <c r="E84" s="13">
        <v>235</v>
      </c>
    </row>
    <row r="85" spans="2:5" x14ac:dyDescent="0.3">
      <c r="B85" s="11">
        <v>149.375</v>
      </c>
      <c r="C85" s="15">
        <v>279.875</v>
      </c>
      <c r="D85" s="13">
        <v>142.25</v>
      </c>
      <c r="E85" s="13">
        <v>237.5</v>
      </c>
    </row>
    <row r="86" spans="2:5" x14ac:dyDescent="0.3">
      <c r="B86" s="11">
        <v>150</v>
      </c>
      <c r="C86" s="15">
        <v>283</v>
      </c>
      <c r="D86" s="13">
        <v>143</v>
      </c>
      <c r="E86" s="13">
        <v>240</v>
      </c>
    </row>
    <row r="87" spans="2:5" x14ac:dyDescent="0.3">
      <c r="B87" s="11">
        <v>150.625</v>
      </c>
      <c r="C87" s="15">
        <v>286.25</v>
      </c>
      <c r="D87" s="13">
        <v>143.5</v>
      </c>
      <c r="E87" s="13">
        <v>242.5</v>
      </c>
    </row>
    <row r="88" spans="2:5" x14ac:dyDescent="0.3">
      <c r="B88" s="11">
        <v>151.25</v>
      </c>
      <c r="C88" s="15">
        <v>289.5</v>
      </c>
      <c r="D88" s="13">
        <v>144</v>
      </c>
      <c r="E88" s="13">
        <v>245</v>
      </c>
    </row>
    <row r="89" spans="2:5" x14ac:dyDescent="0.3">
      <c r="B89" s="11">
        <v>151.875</v>
      </c>
      <c r="C89" s="15">
        <v>292.75</v>
      </c>
      <c r="D89" s="13">
        <v>144.5</v>
      </c>
      <c r="E89" s="13">
        <v>247.5</v>
      </c>
    </row>
    <row r="90" spans="2:5" x14ac:dyDescent="0.3">
      <c r="B90" s="11">
        <v>152.5</v>
      </c>
      <c r="C90" s="15">
        <v>296</v>
      </c>
      <c r="D90" s="13">
        <v>145</v>
      </c>
      <c r="E90" s="13">
        <v>250</v>
      </c>
    </row>
    <row r="91" spans="2:5" x14ac:dyDescent="0.3">
      <c r="B91" s="11">
        <v>153.125</v>
      </c>
      <c r="C91" s="15">
        <v>299.25</v>
      </c>
      <c r="D91" s="13">
        <v>145.5</v>
      </c>
      <c r="E91" s="13">
        <v>252.5</v>
      </c>
    </row>
    <row r="92" spans="2:5" x14ac:dyDescent="0.3">
      <c r="B92" s="11">
        <v>153.75</v>
      </c>
      <c r="C92" s="15">
        <v>302.5</v>
      </c>
      <c r="D92" s="13">
        <v>146</v>
      </c>
      <c r="E92" s="13">
        <v>255</v>
      </c>
    </row>
    <row r="93" spans="2:5" x14ac:dyDescent="0.3">
      <c r="B93" s="11">
        <v>154.375</v>
      </c>
      <c r="C93" s="15">
        <v>305.75</v>
      </c>
      <c r="D93" s="13">
        <v>146.5</v>
      </c>
      <c r="E93" s="13">
        <v>257.5</v>
      </c>
    </row>
    <row r="94" spans="2:5" x14ac:dyDescent="0.3">
      <c r="B94" s="11">
        <v>155</v>
      </c>
      <c r="C94" s="15">
        <v>309</v>
      </c>
      <c r="D94" s="13">
        <v>147</v>
      </c>
      <c r="E94" s="13">
        <v>260</v>
      </c>
    </row>
    <row r="95" spans="2:5" x14ac:dyDescent="0.3">
      <c r="B95" s="11">
        <v>155.625</v>
      </c>
      <c r="C95" s="15">
        <v>312.5</v>
      </c>
      <c r="D95" s="13">
        <v>147.5</v>
      </c>
      <c r="E95" s="13">
        <v>262.5</v>
      </c>
    </row>
    <row r="96" spans="2:5" x14ac:dyDescent="0.3">
      <c r="B96" s="11">
        <v>156.25</v>
      </c>
      <c r="C96" s="15">
        <v>316</v>
      </c>
      <c r="D96" s="13">
        <v>148</v>
      </c>
      <c r="E96" s="13">
        <v>265</v>
      </c>
    </row>
    <row r="97" spans="2:5" x14ac:dyDescent="0.3">
      <c r="B97" s="11">
        <v>156.875</v>
      </c>
      <c r="C97" s="15">
        <v>319.5</v>
      </c>
      <c r="D97" s="13">
        <v>148.5</v>
      </c>
      <c r="E97" s="13">
        <v>267.5</v>
      </c>
    </row>
    <row r="98" spans="2:5" x14ac:dyDescent="0.3">
      <c r="B98" s="11">
        <v>157.5</v>
      </c>
      <c r="C98" s="15">
        <v>323</v>
      </c>
      <c r="D98" s="13">
        <v>149</v>
      </c>
      <c r="E98" s="13">
        <v>270</v>
      </c>
    </row>
    <row r="99" spans="2:5" x14ac:dyDescent="0.3">
      <c r="B99" s="11">
        <v>158.125</v>
      </c>
      <c r="C99" s="15">
        <v>326.5</v>
      </c>
      <c r="D99" s="13">
        <v>149.5</v>
      </c>
      <c r="E99" s="13">
        <v>272.5</v>
      </c>
    </row>
    <row r="100" spans="2:5" x14ac:dyDescent="0.3">
      <c r="B100" s="11">
        <v>158.75</v>
      </c>
      <c r="C100" s="15">
        <v>330</v>
      </c>
      <c r="D100" s="13">
        <v>150</v>
      </c>
      <c r="E100" s="13">
        <v>275</v>
      </c>
    </row>
    <row r="101" spans="2:5" x14ac:dyDescent="0.3">
      <c r="B101" s="11">
        <v>159.375</v>
      </c>
      <c r="C101" s="15">
        <v>333.5</v>
      </c>
      <c r="D101" s="13">
        <v>150.5</v>
      </c>
      <c r="E101" s="13">
        <v>277.5</v>
      </c>
    </row>
    <row r="102" spans="2:5" x14ac:dyDescent="0.3">
      <c r="B102" s="11">
        <v>160</v>
      </c>
      <c r="C102" s="15">
        <v>337</v>
      </c>
      <c r="D102" s="13">
        <v>151</v>
      </c>
      <c r="E102" s="13">
        <v>280</v>
      </c>
    </row>
    <row r="103" spans="2:5" x14ac:dyDescent="0.3">
      <c r="B103" s="11">
        <v>160.625</v>
      </c>
      <c r="C103" s="15">
        <v>340.625</v>
      </c>
      <c r="D103" s="13">
        <v>151.25</v>
      </c>
      <c r="E103" s="13">
        <v>282.5</v>
      </c>
    </row>
    <row r="104" spans="2:5" x14ac:dyDescent="0.3">
      <c r="B104" s="11">
        <v>161.25</v>
      </c>
      <c r="C104" s="15">
        <v>344.25</v>
      </c>
      <c r="D104" s="13">
        <v>151.5</v>
      </c>
      <c r="E104" s="13">
        <v>285</v>
      </c>
    </row>
    <row r="105" spans="2:5" x14ac:dyDescent="0.3">
      <c r="B105" s="11">
        <v>161.875</v>
      </c>
      <c r="C105" s="15">
        <v>347.875</v>
      </c>
      <c r="D105" s="13">
        <v>151.75</v>
      </c>
      <c r="E105" s="13">
        <v>287.5</v>
      </c>
    </row>
    <row r="106" spans="2:5" x14ac:dyDescent="0.3">
      <c r="B106" s="11">
        <v>162.5</v>
      </c>
      <c r="C106" s="15">
        <v>351.5</v>
      </c>
      <c r="D106" s="13">
        <v>152</v>
      </c>
      <c r="E106" s="13">
        <v>290</v>
      </c>
    </row>
    <row r="107" spans="2:5" x14ac:dyDescent="0.3">
      <c r="B107" s="11">
        <v>163.125</v>
      </c>
      <c r="C107" s="15">
        <v>355.125</v>
      </c>
      <c r="D107" s="13">
        <v>152.5</v>
      </c>
      <c r="E107" s="13">
        <v>292.5</v>
      </c>
    </row>
    <row r="108" spans="2:5" x14ac:dyDescent="0.3">
      <c r="B108" s="11">
        <v>163.75</v>
      </c>
      <c r="C108" s="15">
        <v>358.75</v>
      </c>
      <c r="D108" s="13">
        <v>153</v>
      </c>
      <c r="E108" s="13">
        <v>295</v>
      </c>
    </row>
    <row r="109" spans="2:5" x14ac:dyDescent="0.3">
      <c r="B109" s="11">
        <v>164.375</v>
      </c>
      <c r="C109" s="15">
        <v>362.375</v>
      </c>
      <c r="D109" s="13">
        <v>153.5</v>
      </c>
      <c r="E109" s="13">
        <v>297.5</v>
      </c>
    </row>
    <row r="110" spans="2:5" x14ac:dyDescent="0.3">
      <c r="B110" s="11">
        <v>165</v>
      </c>
      <c r="C110" s="15">
        <v>366</v>
      </c>
      <c r="D110" s="13">
        <v>154</v>
      </c>
      <c r="E110" s="13">
        <v>300</v>
      </c>
    </row>
    <row r="111" spans="2:5" x14ac:dyDescent="0.3">
      <c r="B111" s="11">
        <v>165.625</v>
      </c>
      <c r="C111" s="15">
        <v>369.75</v>
      </c>
      <c r="D111" s="13">
        <v>154.5</v>
      </c>
      <c r="E111" s="13">
        <v>302.5</v>
      </c>
    </row>
    <row r="112" spans="2:5" x14ac:dyDescent="0.3">
      <c r="B112" s="11">
        <v>166.25</v>
      </c>
      <c r="C112" s="15">
        <v>373.5</v>
      </c>
      <c r="D112" s="13">
        <v>155</v>
      </c>
      <c r="E112" s="13">
        <v>305</v>
      </c>
    </row>
    <row r="113" spans="2:5" x14ac:dyDescent="0.3">
      <c r="B113" s="11">
        <v>166.875</v>
      </c>
      <c r="C113" s="15">
        <v>377.25</v>
      </c>
      <c r="D113" s="13">
        <v>155.5</v>
      </c>
      <c r="E113" s="13">
        <v>307.5</v>
      </c>
    </row>
    <row r="114" spans="2:5" x14ac:dyDescent="0.3">
      <c r="B114" s="11">
        <v>167.5</v>
      </c>
      <c r="C114" s="15">
        <v>381</v>
      </c>
      <c r="D114" s="13">
        <v>156</v>
      </c>
      <c r="E114" s="13">
        <v>310</v>
      </c>
    </row>
    <row r="115" spans="2:5" x14ac:dyDescent="0.3">
      <c r="B115" s="11">
        <v>168.125</v>
      </c>
      <c r="C115" s="15">
        <v>384.75</v>
      </c>
      <c r="D115" s="13">
        <v>156.5</v>
      </c>
      <c r="E115" s="13">
        <v>312.5</v>
      </c>
    </row>
    <row r="116" spans="2:5" x14ac:dyDescent="0.3">
      <c r="B116" s="11">
        <v>168.75</v>
      </c>
      <c r="C116" s="15">
        <v>388.5</v>
      </c>
      <c r="D116" s="13">
        <v>157</v>
      </c>
      <c r="E116" s="13">
        <v>315</v>
      </c>
    </row>
    <row r="117" spans="2:5" x14ac:dyDescent="0.3">
      <c r="B117" s="11">
        <v>169.375</v>
      </c>
      <c r="C117" s="15">
        <v>392.25</v>
      </c>
      <c r="D117" s="13">
        <v>157.5</v>
      </c>
      <c r="E117" s="13">
        <v>317.5</v>
      </c>
    </row>
    <row r="118" spans="2:5" x14ac:dyDescent="0.3">
      <c r="B118" s="11">
        <v>170</v>
      </c>
      <c r="C118" s="15">
        <v>396</v>
      </c>
      <c r="D118" s="13">
        <v>158</v>
      </c>
      <c r="E118" s="13">
        <v>320</v>
      </c>
    </row>
    <row r="119" spans="2:5" x14ac:dyDescent="0.3">
      <c r="B119" s="11">
        <v>170.625</v>
      </c>
      <c r="C119" s="15">
        <v>400</v>
      </c>
      <c r="D119" s="13">
        <v>158.5</v>
      </c>
      <c r="E119" s="13">
        <v>322.5</v>
      </c>
    </row>
    <row r="120" spans="2:5" x14ac:dyDescent="0.3">
      <c r="B120" s="11">
        <v>171.25</v>
      </c>
      <c r="C120" s="15">
        <v>404</v>
      </c>
      <c r="D120" s="13">
        <v>159</v>
      </c>
      <c r="E120" s="13">
        <v>325</v>
      </c>
    </row>
    <row r="121" spans="2:5" x14ac:dyDescent="0.3">
      <c r="B121" s="11">
        <v>171.875</v>
      </c>
      <c r="C121" s="15">
        <v>408</v>
      </c>
      <c r="D121" s="13">
        <v>159.5</v>
      </c>
      <c r="E121" s="13">
        <v>327.5</v>
      </c>
    </row>
    <row r="122" spans="2:5" x14ac:dyDescent="0.3">
      <c r="B122" s="11">
        <v>172.5</v>
      </c>
      <c r="C122" s="15">
        <v>412</v>
      </c>
      <c r="D122" s="13">
        <v>160</v>
      </c>
      <c r="E122" s="13">
        <v>330</v>
      </c>
    </row>
    <row r="123" spans="2:5" x14ac:dyDescent="0.3">
      <c r="B123" s="11">
        <v>173.125</v>
      </c>
      <c r="C123" s="15">
        <v>416</v>
      </c>
      <c r="D123" s="13">
        <v>160.5</v>
      </c>
      <c r="E123" s="13">
        <v>332.5</v>
      </c>
    </row>
    <row r="124" spans="2:5" x14ac:dyDescent="0.3">
      <c r="B124" s="11">
        <v>173.75</v>
      </c>
      <c r="C124" s="15">
        <v>420</v>
      </c>
      <c r="D124" s="13">
        <v>161</v>
      </c>
      <c r="E124" s="13">
        <v>335</v>
      </c>
    </row>
    <row r="125" spans="2:5" x14ac:dyDescent="0.3">
      <c r="B125" s="11">
        <v>174.375</v>
      </c>
      <c r="C125" s="15">
        <v>424</v>
      </c>
      <c r="D125" s="13">
        <v>161.5</v>
      </c>
      <c r="E125" s="13">
        <v>337.5</v>
      </c>
    </row>
    <row r="126" spans="2:5" x14ac:dyDescent="0.3">
      <c r="B126" s="11">
        <v>175</v>
      </c>
      <c r="C126" s="15">
        <v>428</v>
      </c>
      <c r="D126" s="13">
        <v>162</v>
      </c>
      <c r="E126" s="13">
        <v>340</v>
      </c>
    </row>
    <row r="127" spans="2:5" x14ac:dyDescent="0.3">
      <c r="B127" s="11">
        <v>175.625</v>
      </c>
      <c r="C127" s="15">
        <v>432.25</v>
      </c>
      <c r="D127" s="13">
        <v>162.5</v>
      </c>
      <c r="E127" s="13">
        <v>342.5</v>
      </c>
    </row>
    <row r="128" spans="2:5" x14ac:dyDescent="0.3">
      <c r="B128" s="11">
        <v>176.25</v>
      </c>
      <c r="C128" s="15">
        <v>436.5</v>
      </c>
      <c r="D128" s="13">
        <v>163</v>
      </c>
      <c r="E128" s="13">
        <v>345</v>
      </c>
    </row>
    <row r="129" spans="2:5" x14ac:dyDescent="0.3">
      <c r="B129" s="11">
        <v>176.875</v>
      </c>
      <c r="C129" s="15">
        <v>440.75</v>
      </c>
      <c r="D129" s="13">
        <v>163.5</v>
      </c>
      <c r="E129" s="13">
        <v>347.5</v>
      </c>
    </row>
    <row r="130" spans="2:5" x14ac:dyDescent="0.3">
      <c r="B130" s="11">
        <v>177.5</v>
      </c>
      <c r="C130" s="15">
        <v>445</v>
      </c>
      <c r="D130" s="13">
        <v>164</v>
      </c>
      <c r="E130" s="13">
        <v>350</v>
      </c>
    </row>
    <row r="131" spans="2:5" x14ac:dyDescent="0.3">
      <c r="B131" s="11">
        <v>178.125</v>
      </c>
      <c r="C131" s="15">
        <v>449.25</v>
      </c>
      <c r="D131" s="13">
        <v>164.5</v>
      </c>
      <c r="E131" s="13">
        <v>352.5</v>
      </c>
    </row>
    <row r="132" spans="2:5" x14ac:dyDescent="0.3">
      <c r="B132" s="11">
        <v>178.75</v>
      </c>
      <c r="C132" s="15">
        <v>453.5</v>
      </c>
      <c r="D132" s="13">
        <v>165</v>
      </c>
      <c r="E132" s="13">
        <v>355</v>
      </c>
    </row>
    <row r="133" spans="2:5" x14ac:dyDescent="0.3">
      <c r="B133" s="11">
        <v>179.375</v>
      </c>
      <c r="C133" s="15">
        <v>457.75</v>
      </c>
      <c r="D133" s="13">
        <v>165.5</v>
      </c>
      <c r="E133" s="13">
        <v>357.5</v>
      </c>
    </row>
    <row r="134" spans="2:5" x14ac:dyDescent="0.3">
      <c r="B134" s="11">
        <v>180</v>
      </c>
      <c r="C134" s="15">
        <v>462</v>
      </c>
      <c r="D134" s="13">
        <v>166</v>
      </c>
      <c r="E134" s="13">
        <v>360</v>
      </c>
    </row>
    <row r="135" spans="2:5" x14ac:dyDescent="0.3">
      <c r="B135" s="11">
        <v>180.625</v>
      </c>
      <c r="C135" s="15">
        <v>466.375</v>
      </c>
      <c r="D135" s="13">
        <v>166.25</v>
      </c>
      <c r="E135" s="13">
        <v>362.5</v>
      </c>
    </row>
    <row r="136" spans="2:5" x14ac:dyDescent="0.3">
      <c r="B136" s="11">
        <v>181.25</v>
      </c>
      <c r="C136" s="15">
        <v>470.75</v>
      </c>
      <c r="D136" s="13">
        <v>166.5</v>
      </c>
      <c r="E136" s="13">
        <v>365</v>
      </c>
    </row>
    <row r="137" spans="2:5" x14ac:dyDescent="0.3">
      <c r="B137" s="11">
        <v>181.875</v>
      </c>
      <c r="C137" s="15">
        <v>475.125</v>
      </c>
      <c r="D137" s="13">
        <v>166.75</v>
      </c>
      <c r="E137" s="13">
        <v>367.5</v>
      </c>
    </row>
    <row r="138" spans="2:5" x14ac:dyDescent="0.3">
      <c r="B138" s="11">
        <v>182.5</v>
      </c>
      <c r="C138" s="15">
        <v>479.5</v>
      </c>
      <c r="D138" s="13">
        <v>167</v>
      </c>
      <c r="E138" s="13">
        <v>370</v>
      </c>
    </row>
    <row r="139" spans="2:5" x14ac:dyDescent="0.3">
      <c r="B139" s="11">
        <f>(B138+B140)/2</f>
        <v>183.125</v>
      </c>
      <c r="C139" s="15">
        <f>(C138+C140)/2</f>
        <v>483.875</v>
      </c>
      <c r="D139" s="13">
        <v>167.5</v>
      </c>
      <c r="E139" s="13">
        <v>372.5</v>
      </c>
    </row>
    <row r="140" spans="2:5" x14ac:dyDescent="0.3">
      <c r="B140" s="11">
        <v>183.75</v>
      </c>
      <c r="C140" s="15">
        <v>488.25</v>
      </c>
      <c r="D140" s="13">
        <v>168</v>
      </c>
      <c r="E140" s="13">
        <v>375</v>
      </c>
    </row>
    <row r="141" spans="2:5" x14ac:dyDescent="0.3">
      <c r="B141" s="11">
        <v>184.375</v>
      </c>
      <c r="C141" s="15">
        <v>492.625</v>
      </c>
      <c r="D141" s="13">
        <v>168.5</v>
      </c>
      <c r="E141" s="13">
        <v>377.5</v>
      </c>
    </row>
    <row r="142" spans="2:5" x14ac:dyDescent="0.3">
      <c r="B142" s="11">
        <v>185</v>
      </c>
      <c r="C142" s="15">
        <v>497</v>
      </c>
      <c r="D142" s="13">
        <v>169</v>
      </c>
      <c r="E142" s="13">
        <v>380</v>
      </c>
    </row>
    <row r="143" spans="2:5" x14ac:dyDescent="0.3">
      <c r="B143" s="11">
        <v>185.625</v>
      </c>
      <c r="C143" s="15">
        <v>501.5</v>
      </c>
      <c r="D143" s="13">
        <v>169.25</v>
      </c>
      <c r="E143" s="13">
        <v>382.5</v>
      </c>
    </row>
    <row r="144" spans="2:5" x14ac:dyDescent="0.3">
      <c r="B144" s="11">
        <v>186.25</v>
      </c>
      <c r="C144" s="15">
        <v>506</v>
      </c>
      <c r="D144" s="13">
        <v>169.5</v>
      </c>
      <c r="E144" s="13">
        <v>385</v>
      </c>
    </row>
    <row r="145" spans="2:5" x14ac:dyDescent="0.3">
      <c r="B145" s="11">
        <v>186.875</v>
      </c>
      <c r="C145" s="15">
        <v>510.5</v>
      </c>
      <c r="D145" s="13">
        <v>169.75</v>
      </c>
      <c r="E145" s="13">
        <v>387.5</v>
      </c>
    </row>
    <row r="146" spans="2:5" x14ac:dyDescent="0.3">
      <c r="B146" s="11">
        <v>187.5</v>
      </c>
      <c r="C146" s="15">
        <v>515</v>
      </c>
      <c r="D146" s="13">
        <v>170</v>
      </c>
      <c r="E146" s="13">
        <v>390</v>
      </c>
    </row>
    <row r="147" spans="2:5" x14ac:dyDescent="0.3">
      <c r="B147" s="11">
        <v>188.125</v>
      </c>
      <c r="C147" s="15">
        <v>519.5</v>
      </c>
      <c r="D147" s="13">
        <v>170.25</v>
      </c>
      <c r="E147" s="13">
        <v>392.5</v>
      </c>
    </row>
    <row r="148" spans="2:5" x14ac:dyDescent="0.3">
      <c r="B148" s="11">
        <v>188.75</v>
      </c>
      <c r="C148" s="15">
        <v>524</v>
      </c>
      <c r="D148" s="13">
        <v>170.5</v>
      </c>
      <c r="E148" s="13">
        <v>395</v>
      </c>
    </row>
    <row r="149" spans="2:5" x14ac:dyDescent="0.3">
      <c r="B149" s="11">
        <v>189.375</v>
      </c>
      <c r="C149" s="15">
        <v>528.5</v>
      </c>
      <c r="D149" s="13">
        <v>170.75</v>
      </c>
      <c r="E149" s="13">
        <v>397.5</v>
      </c>
    </row>
    <row r="150" spans="2:5" x14ac:dyDescent="0.3">
      <c r="B150" s="11">
        <v>190</v>
      </c>
      <c r="C150" s="15">
        <v>533</v>
      </c>
      <c r="D150" s="13">
        <v>171</v>
      </c>
      <c r="E150" s="13">
        <v>400</v>
      </c>
    </row>
    <row r="151" spans="2:5" x14ac:dyDescent="0.3">
      <c r="B151" s="11">
        <v>190.625</v>
      </c>
      <c r="C151" s="15">
        <v>537.875</v>
      </c>
      <c r="D151" s="13">
        <v>171.5</v>
      </c>
      <c r="E151" s="13">
        <v>402.5</v>
      </c>
    </row>
    <row r="152" spans="2:5" x14ac:dyDescent="0.3">
      <c r="B152" s="11">
        <v>191.25</v>
      </c>
      <c r="C152" s="15">
        <v>542.75</v>
      </c>
      <c r="D152" s="13">
        <v>172</v>
      </c>
      <c r="E152" s="13">
        <v>405</v>
      </c>
    </row>
    <row r="153" spans="2:5" x14ac:dyDescent="0.3">
      <c r="B153" s="11">
        <v>191.875</v>
      </c>
      <c r="C153" s="15">
        <v>547.625</v>
      </c>
      <c r="D153" s="13">
        <v>172.5</v>
      </c>
      <c r="E153" s="13">
        <v>407.5</v>
      </c>
    </row>
    <row r="154" spans="2:5" x14ac:dyDescent="0.3">
      <c r="B154" s="11">
        <v>192.5</v>
      </c>
      <c r="C154" s="15">
        <v>552.5</v>
      </c>
      <c r="D154" s="13">
        <v>173</v>
      </c>
      <c r="E154" s="13">
        <v>410</v>
      </c>
    </row>
    <row r="155" spans="2:5" x14ac:dyDescent="0.3">
      <c r="B155" s="11">
        <v>193.125</v>
      </c>
      <c r="C155" s="15">
        <v>557.375</v>
      </c>
      <c r="D155" s="13">
        <v>173.25</v>
      </c>
      <c r="E155" s="13">
        <v>412.5</v>
      </c>
    </row>
    <row r="156" spans="2:5" x14ac:dyDescent="0.3">
      <c r="B156" s="11">
        <v>193.75</v>
      </c>
      <c r="C156" s="15">
        <v>562.25</v>
      </c>
      <c r="D156" s="13">
        <v>173.5</v>
      </c>
      <c r="E156" s="13">
        <v>415</v>
      </c>
    </row>
    <row r="157" spans="2:5" x14ac:dyDescent="0.3">
      <c r="B157" s="11">
        <v>194.375</v>
      </c>
      <c r="C157" s="15">
        <v>567.125</v>
      </c>
      <c r="D157" s="13">
        <v>173.75</v>
      </c>
      <c r="E157" s="13">
        <v>417.5</v>
      </c>
    </row>
    <row r="158" spans="2:5" x14ac:dyDescent="0.3">
      <c r="B158" s="11">
        <v>195</v>
      </c>
      <c r="C158" s="15">
        <v>572</v>
      </c>
      <c r="D158" s="13">
        <v>174</v>
      </c>
      <c r="E158" s="13">
        <v>420</v>
      </c>
    </row>
    <row r="159" spans="2:5" x14ac:dyDescent="0.3">
      <c r="B159" s="11">
        <v>195.625</v>
      </c>
      <c r="C159" s="15">
        <v>577</v>
      </c>
      <c r="D159" s="13">
        <v>174.25</v>
      </c>
      <c r="E159" s="13">
        <v>422.5</v>
      </c>
    </row>
    <row r="160" spans="2:5" x14ac:dyDescent="0.3">
      <c r="B160" s="11">
        <v>196.25</v>
      </c>
      <c r="C160" s="15">
        <v>582</v>
      </c>
      <c r="D160" s="13">
        <v>174.5</v>
      </c>
      <c r="E160" s="13">
        <v>425</v>
      </c>
    </row>
    <row r="161" spans="2:5" x14ac:dyDescent="0.3">
      <c r="B161" s="11">
        <v>196.875</v>
      </c>
      <c r="C161" s="15">
        <v>587</v>
      </c>
      <c r="D161" s="13">
        <v>174.75</v>
      </c>
      <c r="E161" s="13">
        <v>427.5</v>
      </c>
    </row>
    <row r="162" spans="2:5" x14ac:dyDescent="0.3">
      <c r="B162" s="11">
        <v>197.5</v>
      </c>
      <c r="C162" s="15">
        <v>592</v>
      </c>
      <c r="D162" s="13">
        <v>175</v>
      </c>
      <c r="E162" s="13">
        <v>430</v>
      </c>
    </row>
    <row r="163" spans="2:5" x14ac:dyDescent="0.3">
      <c r="B163" s="11">
        <v>198.125</v>
      </c>
      <c r="C163" s="15">
        <v>597</v>
      </c>
      <c r="D163" s="13">
        <v>175.5</v>
      </c>
      <c r="E163" s="13">
        <v>432.5</v>
      </c>
    </row>
    <row r="164" spans="2:5" x14ac:dyDescent="0.3">
      <c r="B164" s="11">
        <v>198.75</v>
      </c>
      <c r="C164" s="15">
        <v>602</v>
      </c>
      <c r="D164" s="13">
        <v>176</v>
      </c>
      <c r="E164" s="13">
        <v>435</v>
      </c>
    </row>
    <row r="165" spans="2:5" x14ac:dyDescent="0.3">
      <c r="B165" s="11">
        <v>199.375</v>
      </c>
      <c r="C165" s="15">
        <v>607</v>
      </c>
      <c r="D165" s="13">
        <v>176.5</v>
      </c>
      <c r="E165" s="13">
        <v>437.5</v>
      </c>
    </row>
    <row r="166" spans="2:5" x14ac:dyDescent="0.3">
      <c r="B166" s="11">
        <v>200</v>
      </c>
      <c r="C166" s="15">
        <v>612</v>
      </c>
      <c r="D166" s="13">
        <v>177</v>
      </c>
      <c r="E166" s="13">
        <v>440</v>
      </c>
    </row>
    <row r="167" spans="2:5" x14ac:dyDescent="0.3">
      <c r="B167" s="11">
        <v>200.625</v>
      </c>
      <c r="C167" s="15">
        <v>617.125</v>
      </c>
      <c r="D167" s="13">
        <v>177.25</v>
      </c>
      <c r="E167" s="13">
        <v>442.5</v>
      </c>
    </row>
    <row r="168" spans="2:5" x14ac:dyDescent="0.3">
      <c r="B168" s="11">
        <v>201.25</v>
      </c>
      <c r="C168" s="15">
        <v>622.25</v>
      </c>
      <c r="D168" s="13">
        <v>177.5</v>
      </c>
      <c r="E168" s="13">
        <v>445</v>
      </c>
    </row>
    <row r="169" spans="2:5" x14ac:dyDescent="0.3">
      <c r="B169" s="11">
        <v>201.875</v>
      </c>
      <c r="C169" s="15">
        <v>627.375</v>
      </c>
      <c r="D169" s="13">
        <v>177.75</v>
      </c>
      <c r="E169" s="13">
        <v>447.5</v>
      </c>
    </row>
    <row r="170" spans="2:5" x14ac:dyDescent="0.3">
      <c r="B170" s="11">
        <v>202.5</v>
      </c>
      <c r="C170" s="15">
        <v>632.5</v>
      </c>
      <c r="D170" s="13">
        <v>178</v>
      </c>
      <c r="E170" s="13">
        <v>450</v>
      </c>
    </row>
    <row r="171" spans="2:5" x14ac:dyDescent="0.3">
      <c r="B171" s="11">
        <v>203.125</v>
      </c>
      <c r="C171" s="15">
        <v>637.625</v>
      </c>
      <c r="D171" s="13">
        <v>178.25</v>
      </c>
      <c r="E171" s="13">
        <v>452.5</v>
      </c>
    </row>
    <row r="172" spans="2:5" x14ac:dyDescent="0.3">
      <c r="B172" s="11">
        <v>203.75</v>
      </c>
      <c r="C172" s="15">
        <v>642.75</v>
      </c>
      <c r="D172" s="13">
        <v>178.5</v>
      </c>
      <c r="E172" s="13">
        <v>455</v>
      </c>
    </row>
    <row r="173" spans="2:5" x14ac:dyDescent="0.3">
      <c r="B173" s="11">
        <v>204.375</v>
      </c>
      <c r="C173" s="15">
        <v>647.875</v>
      </c>
      <c r="D173" s="13">
        <v>178.75</v>
      </c>
      <c r="E173" s="13">
        <v>457.5</v>
      </c>
    </row>
    <row r="174" spans="2:5" x14ac:dyDescent="0.3">
      <c r="B174" s="11">
        <v>205</v>
      </c>
      <c r="C174" s="15">
        <v>653</v>
      </c>
      <c r="D174" s="13">
        <v>179</v>
      </c>
      <c r="E174" s="13">
        <v>460</v>
      </c>
    </row>
    <row r="175" spans="2:5" x14ac:dyDescent="0.3">
      <c r="B175" s="11">
        <v>205.625</v>
      </c>
      <c r="C175" s="15">
        <v>658.25</v>
      </c>
      <c r="D175" s="13">
        <v>179.5</v>
      </c>
      <c r="E175" s="13">
        <v>462.5</v>
      </c>
    </row>
    <row r="176" spans="2:5" x14ac:dyDescent="0.3">
      <c r="B176" s="11">
        <v>206.25</v>
      </c>
      <c r="C176" s="15">
        <v>663.5</v>
      </c>
      <c r="D176" s="13">
        <v>180</v>
      </c>
      <c r="E176" s="13">
        <v>465</v>
      </c>
    </row>
    <row r="177" spans="2:5" x14ac:dyDescent="0.3">
      <c r="B177" s="11">
        <v>206.875</v>
      </c>
      <c r="C177" s="15">
        <v>668.75</v>
      </c>
      <c r="D177" s="13">
        <v>180.5</v>
      </c>
      <c r="E177" s="13">
        <v>467.5</v>
      </c>
    </row>
    <row r="178" spans="2:5" x14ac:dyDescent="0.3">
      <c r="B178" s="11">
        <v>207.5</v>
      </c>
      <c r="C178" s="15">
        <v>674</v>
      </c>
      <c r="D178" s="13">
        <v>181</v>
      </c>
      <c r="E178" s="13">
        <v>470</v>
      </c>
    </row>
    <row r="179" spans="2:5" x14ac:dyDescent="0.3">
      <c r="B179" s="11">
        <v>208.125</v>
      </c>
      <c r="C179" s="15">
        <v>679.25</v>
      </c>
      <c r="D179" s="13">
        <v>181.25</v>
      </c>
      <c r="E179" s="13">
        <v>472.5</v>
      </c>
    </row>
    <row r="180" spans="2:5" x14ac:dyDescent="0.3">
      <c r="B180" s="11">
        <v>208.75</v>
      </c>
      <c r="C180" s="15">
        <v>684.5</v>
      </c>
      <c r="D180" s="13">
        <v>181.5</v>
      </c>
      <c r="E180" s="13">
        <v>475</v>
      </c>
    </row>
    <row r="181" spans="2:5" x14ac:dyDescent="0.3">
      <c r="B181" s="11">
        <v>209.375</v>
      </c>
      <c r="C181" s="15">
        <v>689.75</v>
      </c>
      <c r="D181" s="13">
        <v>181.75</v>
      </c>
      <c r="E181" s="13">
        <v>477.5</v>
      </c>
    </row>
    <row r="182" spans="2:5" x14ac:dyDescent="0.3">
      <c r="B182" s="11">
        <v>210</v>
      </c>
      <c r="C182" s="15">
        <v>695</v>
      </c>
      <c r="D182" s="13">
        <v>182</v>
      </c>
      <c r="E182" s="13">
        <v>480</v>
      </c>
    </row>
    <row r="183" spans="2:5" x14ac:dyDescent="0.3">
      <c r="B183" s="11">
        <v>210.625</v>
      </c>
      <c r="C183" s="15">
        <v>700.25</v>
      </c>
      <c r="D183" s="13">
        <v>182.25</v>
      </c>
      <c r="E183" s="13">
        <v>482.5</v>
      </c>
    </row>
    <row r="184" spans="2:5" x14ac:dyDescent="0.3">
      <c r="B184" s="11">
        <v>211.25</v>
      </c>
      <c r="C184" s="15">
        <v>705.5</v>
      </c>
      <c r="D184" s="13">
        <v>182.5</v>
      </c>
      <c r="E184" s="13">
        <v>485</v>
      </c>
    </row>
    <row r="185" spans="2:5" x14ac:dyDescent="0.3">
      <c r="B185" s="11">
        <v>211.875</v>
      </c>
      <c r="C185" s="15">
        <v>710.75</v>
      </c>
      <c r="D185" s="13">
        <v>182.75</v>
      </c>
      <c r="E185" s="13">
        <v>487.5</v>
      </c>
    </row>
    <row r="186" spans="2:5" x14ac:dyDescent="0.3">
      <c r="B186" s="11">
        <v>212.5</v>
      </c>
      <c r="C186" s="15">
        <v>716</v>
      </c>
      <c r="D186" s="13">
        <v>183</v>
      </c>
      <c r="E186" s="13">
        <v>490</v>
      </c>
    </row>
    <row r="187" spans="2:5" x14ac:dyDescent="0.3">
      <c r="B187" s="11">
        <v>213.125</v>
      </c>
      <c r="C187" s="15">
        <v>721.25</v>
      </c>
      <c r="D187" s="13">
        <v>183.25</v>
      </c>
      <c r="E187" s="13">
        <v>492.5</v>
      </c>
    </row>
    <row r="188" spans="2:5" x14ac:dyDescent="0.3">
      <c r="B188" s="11">
        <v>213.75</v>
      </c>
      <c r="C188" s="15">
        <v>726.5</v>
      </c>
      <c r="D188" s="13">
        <v>183.5</v>
      </c>
      <c r="E188" s="13">
        <v>495</v>
      </c>
    </row>
    <row r="189" spans="2:5" x14ac:dyDescent="0.3">
      <c r="B189" s="11">
        <v>214.375</v>
      </c>
      <c r="C189" s="15">
        <v>731.75</v>
      </c>
      <c r="D189" s="13">
        <v>183.75</v>
      </c>
      <c r="E189" s="13">
        <v>497.5</v>
      </c>
    </row>
    <row r="190" spans="2:5" x14ac:dyDescent="0.3">
      <c r="B190" s="11">
        <v>215</v>
      </c>
      <c r="C190" s="15">
        <v>737</v>
      </c>
      <c r="D190" s="13">
        <v>184</v>
      </c>
      <c r="E190" s="13">
        <v>500</v>
      </c>
    </row>
    <row r="191" spans="2:5" x14ac:dyDescent="0.3">
      <c r="B191" s="11">
        <v>215.625</v>
      </c>
      <c r="C191" s="15">
        <v>742.375</v>
      </c>
      <c r="D191" s="13">
        <v>184.5</v>
      </c>
      <c r="E191" s="13">
        <v>502.5</v>
      </c>
    </row>
    <row r="192" spans="2:5" x14ac:dyDescent="0.3">
      <c r="B192" s="11">
        <v>216.25</v>
      </c>
      <c r="C192" s="15">
        <v>747.75</v>
      </c>
      <c r="D192" s="13">
        <v>185</v>
      </c>
      <c r="E192" s="13">
        <v>505</v>
      </c>
    </row>
    <row r="193" spans="2:5" x14ac:dyDescent="0.3">
      <c r="B193" s="11">
        <v>216.875</v>
      </c>
      <c r="C193" s="15">
        <v>753.125</v>
      </c>
      <c r="D193" s="13">
        <v>185.5</v>
      </c>
      <c r="E193" s="13">
        <v>507.5</v>
      </c>
    </row>
    <row r="194" spans="2:5" x14ac:dyDescent="0.3">
      <c r="B194" s="11">
        <v>217.5</v>
      </c>
      <c r="C194" s="15">
        <v>758.5</v>
      </c>
      <c r="D194" s="13">
        <v>186</v>
      </c>
      <c r="E194" s="13">
        <v>510</v>
      </c>
    </row>
    <row r="195" spans="2:5" x14ac:dyDescent="0.3">
      <c r="B195" s="11">
        <v>218.125</v>
      </c>
      <c r="C195" s="15">
        <v>763.875</v>
      </c>
      <c r="D195" s="13">
        <v>186.25</v>
      </c>
      <c r="E195" s="13">
        <v>512.5</v>
      </c>
    </row>
    <row r="196" spans="2:5" x14ac:dyDescent="0.3">
      <c r="B196" s="11">
        <v>218.75</v>
      </c>
      <c r="C196" s="15">
        <v>769.25</v>
      </c>
      <c r="D196" s="13">
        <v>186.5</v>
      </c>
      <c r="E196" s="13">
        <v>515</v>
      </c>
    </row>
    <row r="197" spans="2:5" x14ac:dyDescent="0.3">
      <c r="B197" s="11">
        <v>219.375</v>
      </c>
      <c r="C197" s="15">
        <v>774.625</v>
      </c>
      <c r="D197" s="13">
        <v>186.75</v>
      </c>
      <c r="E197" s="13">
        <v>517.5</v>
      </c>
    </row>
    <row r="198" spans="2:5" x14ac:dyDescent="0.3">
      <c r="B198" s="11">
        <v>220</v>
      </c>
      <c r="C198" s="15">
        <v>780</v>
      </c>
      <c r="D198" s="13">
        <v>187</v>
      </c>
      <c r="E198" s="13">
        <v>520</v>
      </c>
    </row>
    <row r="199" spans="2:5" x14ac:dyDescent="0.3">
      <c r="B199" s="11">
        <v>220.1</v>
      </c>
      <c r="C199" s="12" t="s">
        <v>25</v>
      </c>
      <c r="D199" s="13">
        <v>187.25</v>
      </c>
      <c r="E199" s="13">
        <v>522.5</v>
      </c>
    </row>
    <row r="200" spans="2:5" x14ac:dyDescent="0.3">
      <c r="D200" s="13">
        <v>187.5</v>
      </c>
      <c r="E200" s="13">
        <v>525</v>
      </c>
    </row>
    <row r="201" spans="2:5" x14ac:dyDescent="0.3">
      <c r="D201" s="13">
        <v>187.75</v>
      </c>
      <c r="E201" s="13">
        <v>527.5</v>
      </c>
    </row>
    <row r="202" spans="2:5" x14ac:dyDescent="0.3">
      <c r="D202" s="13">
        <v>188</v>
      </c>
      <c r="E202" s="13">
        <v>530</v>
      </c>
    </row>
    <row r="203" spans="2:5" x14ac:dyDescent="0.3">
      <c r="D203" s="13">
        <v>188.25</v>
      </c>
      <c r="E203" s="13">
        <v>532.5</v>
      </c>
    </row>
    <row r="204" spans="2:5" x14ac:dyDescent="0.3">
      <c r="D204" s="13">
        <v>188.5</v>
      </c>
      <c r="E204" s="13">
        <v>535</v>
      </c>
    </row>
    <row r="205" spans="2:5" x14ac:dyDescent="0.3">
      <c r="D205" s="13">
        <v>188.75</v>
      </c>
      <c r="E205" s="13">
        <v>537.5</v>
      </c>
    </row>
    <row r="206" spans="2:5" x14ac:dyDescent="0.3">
      <c r="D206" s="13">
        <v>189</v>
      </c>
      <c r="E206" s="13">
        <v>540</v>
      </c>
    </row>
    <row r="207" spans="2:5" x14ac:dyDescent="0.3">
      <c r="D207" s="13">
        <v>189.25</v>
      </c>
      <c r="E207" s="13">
        <v>542.5</v>
      </c>
    </row>
    <row r="208" spans="2:5" x14ac:dyDescent="0.3">
      <c r="D208" s="13">
        <v>189.5</v>
      </c>
      <c r="E208" s="13">
        <v>545</v>
      </c>
    </row>
    <row r="209" spans="4:5" customFormat="1" x14ac:dyDescent="0.3">
      <c r="D209" s="13">
        <v>189.75</v>
      </c>
      <c r="E209" s="13">
        <v>547.5</v>
      </c>
    </row>
    <row r="210" spans="4:5" customFormat="1" x14ac:dyDescent="0.3">
      <c r="D210" s="13">
        <v>190</v>
      </c>
      <c r="E210" s="13">
        <v>550</v>
      </c>
    </row>
    <row r="211" spans="4:5" customFormat="1" x14ac:dyDescent="0.3">
      <c r="D211" s="13">
        <v>190.25</v>
      </c>
      <c r="E211" s="13">
        <v>552.5</v>
      </c>
    </row>
    <row r="212" spans="4:5" customFormat="1" x14ac:dyDescent="0.3">
      <c r="D212" s="13">
        <v>190.5</v>
      </c>
      <c r="E212" s="13">
        <v>555</v>
      </c>
    </row>
    <row r="213" spans="4:5" customFormat="1" x14ac:dyDescent="0.3">
      <c r="D213" s="13">
        <v>190.75</v>
      </c>
      <c r="E213" s="13">
        <v>557.5</v>
      </c>
    </row>
    <row r="214" spans="4:5" customFormat="1" x14ac:dyDescent="0.3">
      <c r="D214" s="13">
        <v>191</v>
      </c>
      <c r="E214" s="13">
        <v>560</v>
      </c>
    </row>
    <row r="215" spans="4:5" customFormat="1" x14ac:dyDescent="0.3">
      <c r="D215" s="13">
        <v>191.25</v>
      </c>
      <c r="E215" s="13">
        <v>562.5</v>
      </c>
    </row>
    <row r="216" spans="4:5" customFormat="1" x14ac:dyDescent="0.3">
      <c r="D216" s="13">
        <v>191.5</v>
      </c>
      <c r="E216" s="13">
        <v>565</v>
      </c>
    </row>
    <row r="217" spans="4:5" customFormat="1" x14ac:dyDescent="0.3">
      <c r="D217" s="13">
        <v>191.75</v>
      </c>
      <c r="E217" s="13">
        <v>567.5</v>
      </c>
    </row>
    <row r="218" spans="4:5" customFormat="1" x14ac:dyDescent="0.3">
      <c r="D218" s="13">
        <v>192</v>
      </c>
      <c r="E218" s="13">
        <v>570</v>
      </c>
    </row>
    <row r="219" spans="4:5" customFormat="1" x14ac:dyDescent="0.3">
      <c r="D219" s="13">
        <v>192.25</v>
      </c>
      <c r="E219" s="13">
        <v>572.5</v>
      </c>
    </row>
    <row r="220" spans="4:5" customFormat="1" x14ac:dyDescent="0.3">
      <c r="D220" s="13">
        <v>192.5</v>
      </c>
      <c r="E220" s="13">
        <v>575</v>
      </c>
    </row>
    <row r="221" spans="4:5" customFormat="1" x14ac:dyDescent="0.3">
      <c r="D221" s="13">
        <v>192.75</v>
      </c>
      <c r="E221" s="13">
        <v>577.5</v>
      </c>
    </row>
    <row r="222" spans="4:5" customFormat="1" x14ac:dyDescent="0.3">
      <c r="D222" s="13">
        <v>193</v>
      </c>
      <c r="E222" s="13">
        <v>580</v>
      </c>
    </row>
    <row r="223" spans="4:5" customFormat="1" x14ac:dyDescent="0.3">
      <c r="D223" s="13">
        <v>193.25</v>
      </c>
      <c r="E223" s="13">
        <v>582.5</v>
      </c>
    </row>
    <row r="224" spans="4:5" customFormat="1" x14ac:dyDescent="0.3">
      <c r="D224" s="13">
        <v>193.5</v>
      </c>
      <c r="E224" s="13">
        <v>585</v>
      </c>
    </row>
    <row r="225" spans="4:5" customFormat="1" x14ac:dyDescent="0.3">
      <c r="D225" s="13">
        <v>193.75</v>
      </c>
      <c r="E225" s="13">
        <v>587.5</v>
      </c>
    </row>
    <row r="226" spans="4:5" customFormat="1" x14ac:dyDescent="0.3">
      <c r="D226" s="13">
        <v>194</v>
      </c>
      <c r="E226" s="13">
        <v>590</v>
      </c>
    </row>
    <row r="227" spans="4:5" customFormat="1" x14ac:dyDescent="0.3">
      <c r="D227" s="13">
        <v>194.25</v>
      </c>
      <c r="E227" s="13">
        <v>592.5</v>
      </c>
    </row>
    <row r="228" spans="4:5" customFormat="1" x14ac:dyDescent="0.3">
      <c r="D228" s="13">
        <v>194.5</v>
      </c>
      <c r="E228" s="13">
        <v>595</v>
      </c>
    </row>
    <row r="229" spans="4:5" customFormat="1" x14ac:dyDescent="0.3">
      <c r="D229" s="13">
        <v>194.75</v>
      </c>
      <c r="E229" s="13">
        <v>597.5</v>
      </c>
    </row>
    <row r="230" spans="4:5" customFormat="1" x14ac:dyDescent="0.3">
      <c r="D230" s="13">
        <v>195</v>
      </c>
      <c r="E230" s="13">
        <v>600</v>
      </c>
    </row>
    <row r="231" spans="4:5" customFormat="1" x14ac:dyDescent="0.3">
      <c r="D231" s="13">
        <v>195.25</v>
      </c>
      <c r="E231" s="13">
        <v>602.5</v>
      </c>
    </row>
    <row r="232" spans="4:5" customFormat="1" x14ac:dyDescent="0.3">
      <c r="D232" s="13">
        <v>195.5</v>
      </c>
      <c r="E232" s="13">
        <v>605</v>
      </c>
    </row>
    <row r="233" spans="4:5" customFormat="1" x14ac:dyDescent="0.3">
      <c r="D233" s="13">
        <v>195.75</v>
      </c>
      <c r="E233" s="13">
        <v>607.5</v>
      </c>
    </row>
    <row r="234" spans="4:5" customFormat="1" x14ac:dyDescent="0.3">
      <c r="D234" s="13">
        <v>196</v>
      </c>
      <c r="E234" s="13">
        <v>610</v>
      </c>
    </row>
    <row r="235" spans="4:5" customFormat="1" x14ac:dyDescent="0.3">
      <c r="D235" s="13">
        <v>196.25</v>
      </c>
      <c r="E235" s="13">
        <v>612.5</v>
      </c>
    </row>
    <row r="236" spans="4:5" customFormat="1" x14ac:dyDescent="0.3">
      <c r="D236" s="13">
        <v>196.5</v>
      </c>
      <c r="E236" s="13">
        <v>615</v>
      </c>
    </row>
    <row r="237" spans="4:5" customFormat="1" x14ac:dyDescent="0.3">
      <c r="D237" s="13">
        <v>196.75</v>
      </c>
      <c r="E237" s="13">
        <v>617.5</v>
      </c>
    </row>
    <row r="238" spans="4:5" customFormat="1" x14ac:dyDescent="0.3">
      <c r="D238" s="13">
        <v>197</v>
      </c>
      <c r="E238" s="13">
        <v>620</v>
      </c>
    </row>
    <row r="239" spans="4:5" customFormat="1" x14ac:dyDescent="0.3">
      <c r="D239" s="13">
        <v>197.25</v>
      </c>
      <c r="E239" s="13">
        <v>622.5</v>
      </c>
    </row>
    <row r="240" spans="4:5" customFormat="1" x14ac:dyDescent="0.3">
      <c r="D240" s="13">
        <v>197.5</v>
      </c>
      <c r="E240" s="13">
        <v>625</v>
      </c>
    </row>
    <row r="241" spans="4:5" customFormat="1" x14ac:dyDescent="0.3">
      <c r="D241" s="13">
        <v>197.75</v>
      </c>
      <c r="E241" s="13">
        <v>627.5</v>
      </c>
    </row>
    <row r="242" spans="4:5" customFormat="1" x14ac:dyDescent="0.3">
      <c r="D242" s="13">
        <v>198</v>
      </c>
      <c r="E242" s="13">
        <v>630</v>
      </c>
    </row>
    <row r="243" spans="4:5" customFormat="1" x14ac:dyDescent="0.3">
      <c r="D243" s="13">
        <v>198.25</v>
      </c>
      <c r="E243" s="13">
        <v>632.5</v>
      </c>
    </row>
    <row r="244" spans="4:5" customFormat="1" x14ac:dyDescent="0.3">
      <c r="D244" s="13">
        <v>198.5</v>
      </c>
      <c r="E244" s="13">
        <v>635</v>
      </c>
    </row>
    <row r="245" spans="4:5" customFormat="1" x14ac:dyDescent="0.3">
      <c r="D245" s="13">
        <v>198.75</v>
      </c>
      <c r="E245" s="13">
        <v>637.5</v>
      </c>
    </row>
    <row r="246" spans="4:5" customFormat="1" x14ac:dyDescent="0.3">
      <c r="D246" s="13">
        <v>199</v>
      </c>
      <c r="E246" s="13">
        <v>640</v>
      </c>
    </row>
    <row r="247" spans="4:5" customFormat="1" x14ac:dyDescent="0.3">
      <c r="D247" s="13">
        <v>199.25</v>
      </c>
      <c r="E247" s="13">
        <v>642.5</v>
      </c>
    </row>
    <row r="248" spans="4:5" customFormat="1" x14ac:dyDescent="0.3">
      <c r="D248" s="13">
        <v>199.5</v>
      </c>
      <c r="E248" s="13">
        <v>645</v>
      </c>
    </row>
    <row r="249" spans="4:5" customFormat="1" x14ac:dyDescent="0.3">
      <c r="D249" s="13">
        <v>199.75</v>
      </c>
      <c r="E249" s="13">
        <v>647.5</v>
      </c>
    </row>
    <row r="250" spans="4:5" customFormat="1" x14ac:dyDescent="0.3">
      <c r="D250" s="13">
        <v>200</v>
      </c>
      <c r="E250" s="13">
        <v>650</v>
      </c>
    </row>
    <row r="251" spans="4:5" customFormat="1" x14ac:dyDescent="0.3">
      <c r="D251" s="13">
        <v>201</v>
      </c>
      <c r="E251" s="17" t="s">
        <v>25</v>
      </c>
    </row>
  </sheetData>
  <sheetProtection sheet="1" objects="1" scenarios="1"/>
  <mergeCells count="2">
    <mergeCell ref="B3:C3"/>
    <mergeCell ref="D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à saisir</vt:lpstr>
      <vt:lpstr>Graphique</vt:lpstr>
      <vt:lpstr>Objectifs</vt:lpstr>
      <vt:lpstr>Pas effacer</vt:lpstr>
      <vt:lpstr>CM - Poids</vt:lpstr>
    </vt:vector>
  </TitlesOfParts>
  <Company>Chambre d'agriculture d'Alsace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Christophe</dc:creator>
  <cp:lastModifiedBy>BERTRAND Christophe</cp:lastModifiedBy>
  <cp:lastPrinted>2020-02-07T21:38:16Z</cp:lastPrinted>
  <dcterms:created xsi:type="dcterms:W3CDTF">2020-02-06T18:24:44Z</dcterms:created>
  <dcterms:modified xsi:type="dcterms:W3CDTF">2020-02-11T17:03:56Z</dcterms:modified>
</cp:coreProperties>
</file>