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01"/>
  <workbookPr defaultThemeVersion="166925"/>
  <mc:AlternateContent xmlns:mc="http://schemas.openxmlformats.org/markup-compatibility/2006">
    <mc:Choice Requires="x15">
      <x15ac:absPath xmlns:x15ac="http://schemas.microsoft.com/office/spreadsheetml/2010/11/ac" url="\\nstcm.local\Utilisateurs\Personnel\DDelieutraz\Documents\David Construction\"/>
    </mc:Choice>
  </mc:AlternateContent>
  <xr:revisionPtr revIDLastSave="0" documentId="13_ncr:1_{42ED4B3B-07E4-4D01-8316-BA915EA9AFD4}" xr6:coauthVersionLast="43" xr6:coauthVersionMax="43" xr10:uidLastSave="{00000000-0000-0000-0000-000000000000}"/>
  <bookViews>
    <workbookView xWindow="-108" yWindow="-108" windowWidth="23256" windowHeight="12576" xr2:uid="{E360E5C3-3C1C-42B4-89F4-550CB80FEDA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30" i="1" l="1"/>
  <c r="F30" i="1"/>
  <c r="G30" i="1"/>
  <c r="J30" i="1" s="1"/>
  <c r="H30" i="1"/>
  <c r="K30" i="1" s="1"/>
  <c r="I30" i="1"/>
  <c r="L30" i="1" s="1"/>
  <c r="E23" i="1"/>
  <c r="F23" i="1"/>
  <c r="G23" i="1"/>
  <c r="J23" i="1" s="1"/>
  <c r="H23" i="1"/>
  <c r="K23" i="1" s="1"/>
  <c r="I23" i="1"/>
  <c r="L23" i="1" s="1"/>
  <c r="E16" i="1"/>
  <c r="F16" i="1"/>
  <c r="G16" i="1"/>
  <c r="J16" i="1" s="1"/>
  <c r="H16" i="1"/>
  <c r="K16" i="1" s="1"/>
  <c r="I16" i="1"/>
  <c r="L16" i="1" s="1"/>
  <c r="G11" i="1"/>
  <c r="G12" i="1"/>
  <c r="G13" i="1"/>
  <c r="G14" i="1"/>
  <c r="G15" i="1"/>
  <c r="G17" i="1"/>
  <c r="G18" i="1"/>
  <c r="G19" i="1"/>
  <c r="G20" i="1"/>
  <c r="G21" i="1"/>
  <c r="G22" i="1"/>
  <c r="G24" i="1"/>
  <c r="G25" i="1"/>
  <c r="G26" i="1"/>
  <c r="G27" i="1"/>
  <c r="G28" i="1"/>
  <c r="G29" i="1"/>
  <c r="G31" i="1"/>
  <c r="G32" i="1"/>
  <c r="G33" i="1"/>
  <c r="G34" i="1"/>
  <c r="G35" i="1"/>
  <c r="G36" i="1"/>
  <c r="G10" i="1"/>
  <c r="E28" i="1"/>
  <c r="F28" i="1"/>
  <c r="H28" i="1"/>
  <c r="K28" i="1" s="1"/>
  <c r="I28" i="1"/>
  <c r="L28" i="1" s="1"/>
  <c r="E29" i="1"/>
  <c r="F29" i="1"/>
  <c r="H29" i="1"/>
  <c r="K29" i="1" s="1"/>
  <c r="I29" i="1"/>
  <c r="L29" i="1" s="1"/>
  <c r="E31" i="1"/>
  <c r="F31" i="1"/>
  <c r="H31" i="1"/>
  <c r="K31" i="1" s="1"/>
  <c r="I31" i="1"/>
  <c r="L31" i="1" s="1"/>
  <c r="E32" i="1"/>
  <c r="F32" i="1"/>
  <c r="H32" i="1"/>
  <c r="K32" i="1" s="1"/>
  <c r="I32" i="1"/>
  <c r="L32" i="1" s="1"/>
  <c r="E33" i="1"/>
  <c r="F33" i="1"/>
  <c r="H33" i="1"/>
  <c r="K33" i="1" s="1"/>
  <c r="I33" i="1"/>
  <c r="L33" i="1" s="1"/>
  <c r="E34" i="1"/>
  <c r="J34" i="1" s="1"/>
  <c r="F34" i="1"/>
  <c r="H34" i="1"/>
  <c r="K34" i="1" s="1"/>
  <c r="I34" i="1"/>
  <c r="L34" i="1" s="1"/>
  <c r="E35" i="1"/>
  <c r="F35" i="1"/>
  <c r="H35" i="1"/>
  <c r="K35" i="1" s="1"/>
  <c r="I35" i="1"/>
  <c r="L35" i="1" s="1"/>
  <c r="E36" i="1"/>
  <c r="F36" i="1"/>
  <c r="H36" i="1"/>
  <c r="K36" i="1" s="1"/>
  <c r="I36" i="1"/>
  <c r="L36" i="1" s="1"/>
  <c r="E11" i="1"/>
  <c r="J11" i="1" s="1"/>
  <c r="F11" i="1"/>
  <c r="H11" i="1"/>
  <c r="K11" i="1" s="1"/>
  <c r="I11" i="1"/>
  <c r="L11" i="1" s="1"/>
  <c r="E12" i="1"/>
  <c r="F12" i="1"/>
  <c r="H12" i="1"/>
  <c r="K12" i="1" s="1"/>
  <c r="I12" i="1"/>
  <c r="L12" i="1" s="1"/>
  <c r="E13" i="1"/>
  <c r="F13" i="1"/>
  <c r="H13" i="1"/>
  <c r="K13" i="1" s="1"/>
  <c r="I13" i="1"/>
  <c r="L13" i="1" s="1"/>
  <c r="E14" i="1"/>
  <c r="F14" i="1"/>
  <c r="H14" i="1"/>
  <c r="K14" i="1" s="1"/>
  <c r="I14" i="1"/>
  <c r="L14" i="1" s="1"/>
  <c r="E15" i="1"/>
  <c r="F15" i="1"/>
  <c r="H15" i="1"/>
  <c r="K15" i="1" s="1"/>
  <c r="I15" i="1"/>
  <c r="L15" i="1" s="1"/>
  <c r="E17" i="1"/>
  <c r="F17" i="1"/>
  <c r="H17" i="1"/>
  <c r="K17" i="1" s="1"/>
  <c r="I17" i="1"/>
  <c r="L17" i="1" s="1"/>
  <c r="E18" i="1"/>
  <c r="F18" i="1"/>
  <c r="H18" i="1"/>
  <c r="K18" i="1" s="1"/>
  <c r="I18" i="1"/>
  <c r="L18" i="1" s="1"/>
  <c r="E19" i="1"/>
  <c r="F19" i="1"/>
  <c r="H19" i="1"/>
  <c r="K19" i="1" s="1"/>
  <c r="I19" i="1"/>
  <c r="L19" i="1" s="1"/>
  <c r="E20" i="1"/>
  <c r="J20" i="1" s="1"/>
  <c r="F20" i="1"/>
  <c r="H20" i="1"/>
  <c r="K20" i="1" s="1"/>
  <c r="I20" i="1"/>
  <c r="L20" i="1" s="1"/>
  <c r="E21" i="1"/>
  <c r="J21" i="1" s="1"/>
  <c r="F21" i="1"/>
  <c r="H21" i="1"/>
  <c r="K21" i="1" s="1"/>
  <c r="I21" i="1"/>
  <c r="L21" i="1" s="1"/>
  <c r="E22" i="1"/>
  <c r="F22" i="1"/>
  <c r="H22" i="1"/>
  <c r="K22" i="1" s="1"/>
  <c r="I22" i="1"/>
  <c r="L22" i="1" s="1"/>
  <c r="E24" i="1"/>
  <c r="F24" i="1"/>
  <c r="H24" i="1"/>
  <c r="K24" i="1" s="1"/>
  <c r="I24" i="1"/>
  <c r="L24" i="1" s="1"/>
  <c r="E25" i="1"/>
  <c r="F25" i="1"/>
  <c r="H25" i="1"/>
  <c r="K25" i="1" s="1"/>
  <c r="I25" i="1"/>
  <c r="L25" i="1" s="1"/>
  <c r="E26" i="1"/>
  <c r="F26" i="1"/>
  <c r="H26" i="1"/>
  <c r="K26" i="1" s="1"/>
  <c r="I26" i="1"/>
  <c r="L26" i="1" s="1"/>
  <c r="E27" i="1"/>
  <c r="F27" i="1"/>
  <c r="H27" i="1"/>
  <c r="K27" i="1" s="1"/>
  <c r="I27" i="1"/>
  <c r="L27" i="1" s="1"/>
  <c r="S9" i="1"/>
  <c r="H10" i="1"/>
  <c r="W3" i="1"/>
  <c r="I10" i="1"/>
  <c r="L10" i="1" s="1"/>
  <c r="J27" i="1" l="1"/>
  <c r="J12" i="1"/>
  <c r="J18" i="1"/>
  <c r="J32" i="1"/>
  <c r="J28" i="1"/>
  <c r="J19" i="1"/>
  <c r="J36" i="1"/>
  <c r="J29" i="1"/>
  <c r="J24" i="1"/>
  <c r="J14" i="1"/>
  <c r="J26" i="1"/>
  <c r="J17" i="1"/>
  <c r="J25" i="1"/>
  <c r="J22" i="1"/>
  <c r="J15" i="1"/>
  <c r="J13" i="1"/>
  <c r="J35" i="1"/>
  <c r="J33" i="1"/>
  <c r="J31" i="1"/>
  <c r="F10" i="1"/>
  <c r="K10" i="1" l="1"/>
  <c r="U2" i="1"/>
  <c r="W2" i="1" s="1"/>
  <c r="U1" i="1"/>
  <c r="W1" i="1" s="1"/>
  <c r="E10" i="1"/>
  <c r="J10" i="1" s="1"/>
</calcChain>
</file>

<file path=xl/sharedStrings.xml><?xml version="1.0" encoding="utf-8"?>
<sst xmlns="http://schemas.openxmlformats.org/spreadsheetml/2006/main" count="95" uniqueCount="14">
  <si>
    <t>20H/00H</t>
  </si>
  <si>
    <t>00H/4H</t>
  </si>
  <si>
    <t>4H/6H</t>
  </si>
  <si>
    <t>Heure de nuit</t>
  </si>
  <si>
    <t>Début</t>
  </si>
  <si>
    <t>Fin</t>
  </si>
  <si>
    <t>Matin</t>
  </si>
  <si>
    <t>Après-midi</t>
  </si>
  <si>
    <t>Heure Matin</t>
  </si>
  <si>
    <t>Heure Après-midi</t>
  </si>
  <si>
    <t>Pas d'horaire</t>
  </si>
  <si>
    <t>Erreur de 00H00 à 4H00</t>
  </si>
  <si>
    <t>Erreur "pourquoi marque t'il 4h00 ? Alors que pas d'horaire"</t>
  </si>
  <si>
    <t>Formule fausse pour 20H00 à 00H00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</si>
</sst>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Unicode MS"/>
    </font>
    <font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20" fontId="0" fillId="0" borderId="0" xfId="0" applyNumberFormat="1"/>
    <xf numFmtId="20" fontId="0" fillId="0" borderId="1" xfId="0" applyNumberFormat="1" applyBorder="1"/>
    <xf numFmtId="20" fontId="0" fillId="0" borderId="2" xfId="0" applyNumberFormat="1" applyBorder="1"/>
    <xf numFmtId="0" fontId="0" fillId="0" borderId="2" xfId="0" applyBorder="1"/>
    <xf numFmtId="20" fontId="0" fillId="0" borderId="4" xfId="0" applyNumberFormat="1" applyBorder="1"/>
    <xf numFmtId="20" fontId="0" fillId="0" borderId="0" xfId="0" applyNumberFormat="1" applyBorder="1"/>
    <xf numFmtId="0" fontId="0" fillId="0" borderId="0" xfId="0" applyBorder="1"/>
    <xf numFmtId="20" fontId="0" fillId="0" borderId="0" xfId="0" applyNumberFormat="1" applyBorder="1" applyAlignment="1"/>
    <xf numFmtId="20" fontId="0" fillId="0" borderId="0" xfId="0" applyNumberFormat="1" applyFill="1" applyBorder="1"/>
    <xf numFmtId="0" fontId="2" fillId="0" borderId="0" xfId="0" applyFont="1" applyAlignment="1">
      <alignment vertic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Fill="1" applyBorder="1" applyAlignment="1">
      <alignment horizontal="center"/>
    </xf>
    <xf numFmtId="20" fontId="0" fillId="0" borderId="2" xfId="0" applyNumberFormat="1" applyBorder="1" applyAlignment="1">
      <alignment horizontal="center"/>
    </xf>
    <xf numFmtId="0" fontId="1" fillId="0" borderId="3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20" fontId="0" fillId="0" borderId="0" xfId="0" applyNumberFormat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7" xfId="0" applyFill="1" applyBorder="1" applyAlignment="1">
      <alignment horizontal="center" vertical="center"/>
    </xf>
    <xf numFmtId="0" fontId="0" fillId="0" borderId="10" xfId="0" applyFill="1" applyBorder="1" applyAlignment="1">
      <alignment horizontal="center" vertical="center"/>
    </xf>
    <xf numFmtId="9" fontId="0" fillId="0" borderId="7" xfId="0" applyNumberFormat="1" applyBorder="1" applyAlignment="1">
      <alignment horizontal="center" vertical="center"/>
    </xf>
    <xf numFmtId="9" fontId="0" fillId="0" borderId="10" xfId="0" applyNumberFormat="1" applyBorder="1" applyAlignment="1">
      <alignment horizontal="center" vertical="center"/>
    </xf>
    <xf numFmtId="9" fontId="0" fillId="0" borderId="8" xfId="0" applyNumberFormat="1" applyBorder="1" applyAlignment="1">
      <alignment horizontal="center" vertical="center"/>
    </xf>
    <xf numFmtId="9" fontId="0" fillId="0" borderId="11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/>
    </xf>
    <xf numFmtId="20" fontId="0" fillId="0" borderId="10" xfId="0" applyNumberFormat="1" applyBorder="1" applyAlignment="1">
      <alignment horizontal="center" vertical="center"/>
    </xf>
    <xf numFmtId="20" fontId="0" fillId="0" borderId="7" xfId="0" applyNumberFormat="1" applyBorder="1" applyAlignment="1">
      <alignment horizontal="center" vertical="center" wrapText="1"/>
    </xf>
    <xf numFmtId="20" fontId="0" fillId="0" borderId="10" xfId="0" applyNumberFormat="1" applyBorder="1" applyAlignment="1">
      <alignment horizontal="center" vertical="center" wrapText="1"/>
    </xf>
    <xf numFmtId="20" fontId="2" fillId="0" borderId="0" xfId="0" applyNumberFormat="1" applyFont="1" applyAlignment="1">
      <alignment vertical="center"/>
    </xf>
    <xf numFmtId="0" fontId="1" fillId="0" borderId="0" xfId="0" applyFont="1" applyBorder="1" applyAlignment="1">
      <alignment vertical="center"/>
    </xf>
    <xf numFmtId="20" fontId="2" fillId="0" borderId="0" xfId="0" applyNumberFormat="1" applyFont="1" applyBorder="1" applyAlignment="1">
      <alignment vertical="center"/>
    </xf>
    <xf numFmtId="20" fontId="2" fillId="3" borderId="0" xfId="0" applyNumberFormat="1" applyFont="1" applyFill="1" applyAlignment="1">
      <alignment vertical="center"/>
    </xf>
    <xf numFmtId="20" fontId="2" fillId="0" borderId="0" xfId="0" applyNumberFormat="1" applyFont="1" applyFill="1" applyAlignment="1">
      <alignment vertical="center"/>
    </xf>
    <xf numFmtId="0" fontId="0" fillId="0" borderId="0" xfId="0" applyFill="1"/>
    <xf numFmtId="20" fontId="0" fillId="4" borderId="0" xfId="0" applyNumberFormat="1" applyFill="1" applyBorder="1"/>
    <xf numFmtId="20" fontId="2" fillId="4" borderId="0" xfId="0" applyNumberFormat="1" applyFont="1" applyFill="1" applyAlignment="1">
      <alignment vertical="center"/>
    </xf>
    <xf numFmtId="0" fontId="0" fillId="4" borderId="0" xfId="0" applyFill="1" applyAlignment="1">
      <alignment horizontal="center"/>
    </xf>
    <xf numFmtId="20" fontId="3" fillId="2" borderId="0" xfId="0" applyNumberFormat="1" applyFont="1" applyFill="1" applyBorder="1"/>
    <xf numFmtId="0" fontId="0" fillId="2" borderId="0" xfId="0" applyFill="1" applyAlignment="1">
      <alignment horizontal="center"/>
    </xf>
    <xf numFmtId="20" fontId="0" fillId="2" borderId="0" xfId="0" applyNumberFormat="1" applyFill="1" applyBorder="1"/>
    <xf numFmtId="0" fontId="0" fillId="3" borderId="0" xfId="0" applyFill="1" applyAlignment="1">
      <alignment horizontal="center"/>
    </xf>
    <xf numFmtId="0" fontId="0" fillId="5" borderId="7" xfId="0" applyFill="1" applyBorder="1" applyAlignment="1">
      <alignment horizontal="center" vertical="center"/>
    </xf>
    <xf numFmtId="0" fontId="0" fillId="5" borderId="10" xfId="0" applyFill="1" applyBorder="1" applyAlignment="1">
      <alignment horizontal="center" vertical="center"/>
    </xf>
    <xf numFmtId="20" fontId="2" fillId="5" borderId="0" xfId="0" applyNumberFormat="1" applyFont="1" applyFill="1" applyAlignment="1">
      <alignment vertical="center"/>
    </xf>
    <xf numFmtId="0" fontId="0" fillId="5" borderId="0" xfId="0" applyFill="1" applyAlignment="1">
      <alignment horizontal="center"/>
    </xf>
    <xf numFmtId="0" fontId="0" fillId="0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7502D7-EC7F-4004-860C-7E20B57B36F1}">
  <dimension ref="A1:Z45"/>
  <sheetViews>
    <sheetView tabSelected="1" topLeftCell="A16" workbookViewId="0">
      <selection activeCell="O27" sqref="O27"/>
    </sheetView>
  </sheetViews>
  <sheetFormatPr baseColWidth="10" defaultRowHeight="14.4"/>
  <sheetData>
    <row r="1" spans="1:26">
      <c r="A1" s="6"/>
      <c r="B1" s="6"/>
      <c r="C1" s="6"/>
      <c r="D1" s="7"/>
      <c r="E1" s="6"/>
      <c r="F1" s="8"/>
      <c r="G1" s="8"/>
      <c r="H1" s="31"/>
      <c r="I1" s="7"/>
      <c r="S1" s="2">
        <v>0.875</v>
      </c>
      <c r="T1" s="3">
        <v>0.25</v>
      </c>
      <c r="U1" s="3">
        <f>MOD(T1-S1,1)</f>
        <v>0.375</v>
      </c>
      <c r="V1" s="4"/>
      <c r="W1" s="1">
        <f>U1-IF(T1&gt;S1,MAX(0,MIN(T1,20/24)-MAX(S1,0/24)),MAX(0,20/24-MAX(S1,0/24))+MAX(0,MIN(T1,20/24)-0/24))</f>
        <v>0.125</v>
      </c>
      <c r="X1" s="14" t="s">
        <v>0</v>
      </c>
      <c r="Y1" s="14"/>
      <c r="Z1" s="15" t="s">
        <v>3</v>
      </c>
    </row>
    <row r="2" spans="1:26">
      <c r="A2" s="6"/>
      <c r="B2" s="6"/>
      <c r="C2" s="6"/>
      <c r="D2" s="7"/>
      <c r="E2" s="6"/>
      <c r="F2" s="8"/>
      <c r="G2" s="8"/>
      <c r="H2" s="31"/>
      <c r="I2" s="7"/>
      <c r="S2" s="5">
        <v>4.1666666666666664E-2</v>
      </c>
      <c r="T2" s="6">
        <v>0.16666666666666666</v>
      </c>
      <c r="U2" s="6">
        <f t="shared" ref="U2" si="0">MOD(T2-S2,1)</f>
        <v>0.125</v>
      </c>
      <c r="V2" s="7"/>
      <c r="W2" s="1">
        <f>U2-IF(T2&gt;S2,MAX(0,MIN(T2,24/24)-MAX(S2,4/24)),MAX(0,24/24-MAX(S2,4/24))+MAX(0,MIN(T2,24/24)-4/24))</f>
        <v>0.125</v>
      </c>
      <c r="X2" s="17" t="s">
        <v>1</v>
      </c>
      <c r="Y2" s="17"/>
      <c r="Z2" s="16"/>
    </row>
    <row r="3" spans="1:26">
      <c r="A3" s="6"/>
      <c r="B3" s="6"/>
      <c r="C3" s="6"/>
      <c r="D3" s="6"/>
      <c r="E3" s="32"/>
      <c r="F3" s="8"/>
      <c r="G3" s="8"/>
      <c r="H3" s="31"/>
      <c r="I3" s="7"/>
      <c r="J3" s="1"/>
      <c r="S3" s="6"/>
      <c r="T3" s="6"/>
      <c r="U3" s="6"/>
      <c r="V3" s="6"/>
      <c r="W3" s="30">
        <f>IF((MIN(IF(B10&lt;A10,B10+1,B10),6/24)-MAX(A10,4/24))&lt;0,0,MIN(IF(B10&lt;A10,B10+1,B10),6/24)-MAX(A10,4/24))+IF((MIN(IF(D10&lt;C10,D10+1,D10),6/24)-MAX(C10,4/24))&lt;0,0,MIN(IF(D10&lt;C10,D10+1,D10),6/24)-MAX(C10,4/24))</f>
        <v>8.3333333333333343E-2</v>
      </c>
      <c r="X3" s="17" t="s">
        <v>2</v>
      </c>
      <c r="Y3" s="17"/>
      <c r="Z3" s="16"/>
    </row>
    <row r="4" spans="1:26">
      <c r="A4" s="6"/>
      <c r="B4" s="6"/>
      <c r="C4" s="6"/>
      <c r="D4" s="7"/>
      <c r="E4" s="6"/>
      <c r="F4" s="6"/>
      <c r="G4" s="6"/>
      <c r="H4" s="7"/>
      <c r="I4" s="7"/>
      <c r="K4" s="10"/>
    </row>
    <row r="5" spans="1:26">
      <c r="A5" s="6"/>
      <c r="B5" s="6"/>
      <c r="C5" s="6"/>
      <c r="D5" s="7"/>
      <c r="E5" s="6"/>
      <c r="F5" s="6"/>
      <c r="G5" s="7"/>
      <c r="H5" s="7"/>
      <c r="I5" s="7"/>
    </row>
    <row r="6" spans="1:26">
      <c r="A6" s="5"/>
      <c r="B6" s="6"/>
      <c r="C6" s="6"/>
      <c r="D6" s="6"/>
      <c r="E6" s="8"/>
      <c r="F6" s="1"/>
      <c r="G6" s="1"/>
      <c r="H6" s="1"/>
      <c r="I6" s="1"/>
    </row>
    <row r="7" spans="1:26" ht="15" thickBot="1">
      <c r="A7" s="1"/>
      <c r="B7" s="1"/>
      <c r="C7" s="1"/>
      <c r="D7" s="1"/>
      <c r="E7" s="1"/>
      <c r="F7" s="1"/>
    </row>
    <row r="8" spans="1:26">
      <c r="A8" s="18" t="s">
        <v>6</v>
      </c>
      <c r="B8" s="19"/>
      <c r="C8" s="19" t="s">
        <v>7</v>
      </c>
      <c r="D8" s="19"/>
      <c r="E8" s="26" t="s">
        <v>8</v>
      </c>
      <c r="F8" s="28" t="s">
        <v>9</v>
      </c>
      <c r="G8" s="43" t="s">
        <v>0</v>
      </c>
      <c r="H8" s="20" t="s">
        <v>1</v>
      </c>
      <c r="I8" s="20" t="s">
        <v>2</v>
      </c>
      <c r="J8" s="22">
        <v>0.25</v>
      </c>
      <c r="K8" s="22">
        <v>0.5</v>
      </c>
      <c r="L8" s="24">
        <v>0.25</v>
      </c>
      <c r="M8" s="7"/>
      <c r="N8" s="7"/>
      <c r="O8" s="7"/>
    </row>
    <row r="9" spans="1:26" ht="15" thickBot="1">
      <c r="A9" s="11" t="s">
        <v>4</v>
      </c>
      <c r="B9" s="12" t="s">
        <v>5</v>
      </c>
      <c r="C9" s="13" t="s">
        <v>4</v>
      </c>
      <c r="D9" s="13" t="s">
        <v>5</v>
      </c>
      <c r="E9" s="27"/>
      <c r="F9" s="29"/>
      <c r="G9" s="44"/>
      <c r="H9" s="21"/>
      <c r="I9" s="21"/>
      <c r="J9" s="23"/>
      <c r="K9" s="23"/>
      <c r="L9" s="25"/>
      <c r="M9" s="7"/>
      <c r="N9" s="7"/>
      <c r="O9" s="7"/>
      <c r="S9" s="10">
        <f>SUM(IF(B10&lt;A10,B10+1,B10),-1,IF(AND(A10&lt;=4/24,A10&gt;0/24),4/24-A10,0),IF(D10&lt;1/6,1/6-D10-C10,IF(AND(C10&lt;=1/6,D10&gt;1/6),1/6-C10)))</f>
        <v>0.1458333333333334</v>
      </c>
    </row>
    <row r="10" spans="1:26">
      <c r="A10" s="6">
        <v>0.83333333333333337</v>
      </c>
      <c r="B10" s="6">
        <v>4.1666666666666664E-2</v>
      </c>
      <c r="C10" s="9">
        <v>6.25E-2</v>
      </c>
      <c r="D10" s="9">
        <v>0.27083333333333331</v>
      </c>
      <c r="E10" s="6">
        <f>MOD(B10-A10,1)</f>
        <v>0.20833333333333326</v>
      </c>
      <c r="F10" s="9">
        <f>MOD(D10-C10,1)</f>
        <v>0.20833333333333331</v>
      </c>
      <c r="G10" s="45">
        <f>IF(AND(D10&gt;=1/6,C10&lt;=1/4),MIN(D10,1/4)-MAX(C10,1/6),0)</f>
        <v>8.3333333333333343E-2</v>
      </c>
      <c r="H10" s="6">
        <f>SUM(IF(B10&lt;A10,B10+1,B10),-1,IF(AND(A10&lt;=4/24,A10&gt;0/24),4/24-A10,0),IF(D10&lt;1/6,1/6-D10-C10,IF(AND(C10&lt;=1/6,D10&gt;1/6),1/6-C10)))</f>
        <v>0.1458333333333334</v>
      </c>
      <c r="I10" s="30">
        <f>IF((MIN(IF(B10&lt;A10,B10+1,B10),6/24)-MAX(A10,4/24))&lt;0,0,MIN(IF(B10&lt;A10,B10+1,B10),6/24)-MAX(A10,4/24))+IF((MIN(IF(D10&lt;C10,D10+1,D10),6/24)-MAX(C10,4/24))&lt;0,0,MIN(IF(D10&lt;C10,D10+1,D10),6/24)-MAX(C10,4/24))</f>
        <v>8.3333333333333343E-2</v>
      </c>
      <c r="J10" s="6">
        <f>G10*0.25</f>
        <v>2.0833333333333336E-2</v>
      </c>
      <c r="K10" s="6">
        <f>H10*0.5</f>
        <v>7.2916666666666699E-2</v>
      </c>
      <c r="L10" s="6">
        <f>I10*0.25</f>
        <v>2.0833333333333336E-2</v>
      </c>
      <c r="M10" s="7"/>
      <c r="O10" s="8"/>
    </row>
    <row r="11" spans="1:26">
      <c r="A11" s="6">
        <v>0.875</v>
      </c>
      <c r="B11" s="6">
        <v>8.3333333333333329E-2</v>
      </c>
      <c r="C11" s="6">
        <v>0.10416666666666667</v>
      </c>
      <c r="D11" s="6">
        <v>0.3125</v>
      </c>
      <c r="E11" s="6">
        <f t="shared" ref="E11:E27" si="1">MOD(B11-A11,1)</f>
        <v>0.20833333333333337</v>
      </c>
      <c r="F11" s="9">
        <f t="shared" ref="F11:F27" si="2">MOD(D11-C11,1)</f>
        <v>0.20833333333333331</v>
      </c>
      <c r="G11" s="45">
        <f t="shared" ref="G11:G36" si="3">IF(AND(D11&gt;=1/6,C11&lt;=1/4),MIN(D11,1/4)-MAX(C11,1/6),0)</f>
        <v>8.3333333333333343E-2</v>
      </c>
      <c r="H11" s="6">
        <f t="shared" ref="H11:H27" si="4">SUM(IF(B11&lt;A11,B11+1,B11),-1,IF(AND(A11&lt;=4/24,A11&gt;0/24),4/24-A11,0),IF(D11&lt;1/6,1/6-D11-C11,IF(AND(C11&lt;=1/6,D11&gt;1/6),1/6-C11)))</f>
        <v>0.14583333333333326</v>
      </c>
      <c r="I11" s="30">
        <f t="shared" ref="I11:I27" si="5">IF((MIN(IF(B11&lt;A11,B11+1,B11),6/24)-MAX(A11,4/24))&lt;0,0,MIN(IF(B11&lt;A11,B11+1,B11),6/24)-MAX(A11,4/24))+IF((MIN(IF(D11&lt;C11,D11+1,D11),6/24)-MAX(C11,4/24))&lt;0,0,MIN(IF(D11&lt;C11,D11+1,D11),6/24)-MAX(C11,4/24))</f>
        <v>8.3333333333333343E-2</v>
      </c>
      <c r="J11" s="6">
        <f t="shared" ref="J11:J27" si="6">G11*0.25</f>
        <v>2.0833333333333336E-2</v>
      </c>
      <c r="K11" s="6">
        <f t="shared" ref="K11:K27" si="7">H11*0.5</f>
        <v>7.291666666666663E-2</v>
      </c>
      <c r="L11" s="6">
        <f t="shared" ref="L11:L27" si="8">I11*0.25</f>
        <v>2.0833333333333336E-2</v>
      </c>
      <c r="M11" s="7"/>
      <c r="N11" s="7"/>
      <c r="O11" s="7"/>
    </row>
    <row r="12" spans="1:26" ht="14.4" customHeight="1">
      <c r="A12" s="6">
        <v>0.91666666666666663</v>
      </c>
      <c r="B12" s="6">
        <v>0.125</v>
      </c>
      <c r="C12" s="6">
        <v>0.14583333333333334</v>
      </c>
      <c r="D12" s="6">
        <v>0.35416666666666669</v>
      </c>
      <c r="E12" s="6">
        <f t="shared" si="1"/>
        <v>0.20833333333333337</v>
      </c>
      <c r="F12" s="9">
        <f t="shared" si="2"/>
        <v>0.20833333333333334</v>
      </c>
      <c r="G12" s="45">
        <f t="shared" si="3"/>
        <v>8.3333333333333343E-2</v>
      </c>
      <c r="H12" s="6">
        <f t="shared" si="4"/>
        <v>0.14583333333333331</v>
      </c>
      <c r="I12" s="30">
        <f t="shared" si="5"/>
        <v>8.3333333333333343E-2</v>
      </c>
      <c r="J12" s="6">
        <f t="shared" si="6"/>
        <v>2.0833333333333336E-2</v>
      </c>
      <c r="K12" s="6">
        <f t="shared" si="7"/>
        <v>7.2916666666666657E-2</v>
      </c>
      <c r="L12" s="6">
        <f t="shared" si="8"/>
        <v>2.0833333333333336E-2</v>
      </c>
      <c r="M12" s="7"/>
      <c r="N12" s="7"/>
      <c r="O12" s="7"/>
    </row>
    <row r="13" spans="1:26" s="35" customFormat="1" ht="14.4" customHeight="1">
      <c r="A13" s="9">
        <v>0.95833333333333337</v>
      </c>
      <c r="B13" s="9">
        <v>0.16666666666666666</v>
      </c>
      <c r="C13" s="9">
        <v>0.1875</v>
      </c>
      <c r="D13" s="9">
        <v>0.39583333333333331</v>
      </c>
      <c r="E13" s="9">
        <f t="shared" si="1"/>
        <v>0.20833333333333326</v>
      </c>
      <c r="F13" s="9">
        <f t="shared" si="2"/>
        <v>0.20833333333333331</v>
      </c>
      <c r="G13" s="45">
        <f t="shared" si="3"/>
        <v>6.25E-2</v>
      </c>
      <c r="H13" s="9">
        <f t="shared" si="4"/>
        <v>0.16666666666666674</v>
      </c>
      <c r="I13" s="34">
        <f t="shared" si="5"/>
        <v>6.25E-2</v>
      </c>
      <c r="J13" s="9">
        <f t="shared" si="6"/>
        <v>1.5625E-2</v>
      </c>
      <c r="K13" s="9">
        <f t="shared" si="7"/>
        <v>8.333333333333337E-2</v>
      </c>
      <c r="L13" s="9">
        <f t="shared" si="8"/>
        <v>1.5625E-2</v>
      </c>
    </row>
    <row r="14" spans="1:26" s="35" customFormat="1">
      <c r="A14" s="39">
        <v>0</v>
      </c>
      <c r="B14" s="39">
        <v>0.20833333333333334</v>
      </c>
      <c r="C14" s="9">
        <v>0.22916666666666666</v>
      </c>
      <c r="D14" s="9">
        <v>0.4375</v>
      </c>
      <c r="E14" s="9">
        <f t="shared" si="1"/>
        <v>0.20833333333333334</v>
      </c>
      <c r="F14" s="9">
        <f t="shared" si="2"/>
        <v>0.20833333333333334</v>
      </c>
      <c r="G14" s="45">
        <f t="shared" si="3"/>
        <v>2.0833333333333343E-2</v>
      </c>
      <c r="H14" s="39">
        <f t="shared" si="4"/>
        <v>-0.79166666666666663</v>
      </c>
      <c r="I14" s="34">
        <f t="shared" si="5"/>
        <v>6.2500000000000028E-2</v>
      </c>
      <c r="J14" s="9">
        <f t="shared" si="6"/>
        <v>5.2083333333333356E-3</v>
      </c>
      <c r="K14" s="9">
        <f t="shared" si="7"/>
        <v>-0.39583333333333331</v>
      </c>
      <c r="L14" s="9">
        <f t="shared" si="8"/>
        <v>1.5625000000000007E-2</v>
      </c>
    </row>
    <row r="15" spans="1:26" s="35" customFormat="1">
      <c r="A15" s="41">
        <v>4.1666666666666664E-2</v>
      </c>
      <c r="B15" s="9">
        <v>0.25</v>
      </c>
      <c r="C15" s="9">
        <v>0.27083333333333331</v>
      </c>
      <c r="D15" s="9">
        <v>0.47916666666666669</v>
      </c>
      <c r="E15" s="9">
        <f t="shared" si="1"/>
        <v>0.20833333333333334</v>
      </c>
      <c r="F15" s="9">
        <f t="shared" si="2"/>
        <v>0.20833333333333337</v>
      </c>
      <c r="G15" s="45">
        <f t="shared" si="3"/>
        <v>0</v>
      </c>
      <c r="H15" s="41">
        <f t="shared" si="4"/>
        <v>-0.625</v>
      </c>
      <c r="I15" s="34">
        <f t="shared" si="5"/>
        <v>8.3333333333333343E-2</v>
      </c>
      <c r="J15" s="9">
        <f t="shared" si="6"/>
        <v>0</v>
      </c>
      <c r="K15" s="9">
        <f t="shared" si="7"/>
        <v>-0.3125</v>
      </c>
      <c r="L15" s="9">
        <f t="shared" si="8"/>
        <v>2.0833333333333336E-2</v>
      </c>
    </row>
    <row r="16" spans="1:26" s="35" customFormat="1" ht="13.8" customHeight="1">
      <c r="A16" s="36"/>
      <c r="B16" s="36"/>
      <c r="C16" s="36"/>
      <c r="D16" s="36"/>
      <c r="E16" s="36">
        <f t="shared" ref="E16" si="9">MOD(B16-A16,1)</f>
        <v>0</v>
      </c>
      <c r="F16" s="36">
        <f t="shared" ref="F16" si="10">MOD(D16-C16,1)</f>
        <v>0</v>
      </c>
      <c r="G16" s="37">
        <f t="shared" ref="G16" si="11">IF(AND(D16&gt;=1/6,C16&lt;=1/4),MIN(D16,1/4)-MAX(C16,1/6),0)</f>
        <v>0</v>
      </c>
      <c r="H16" s="36">
        <f t="shared" ref="H16" si="12">SUM(IF(B16&lt;A16,B16+1,B16),-1,IF(AND(A16&lt;=4/24,A16&gt;0/24),4/24-A16,0),IF(D16&lt;1/6,1/6-D16-C16,IF(AND(C16&lt;=1/6,D16&gt;1/6),1/6-C16)))</f>
        <v>-0.83333333333333337</v>
      </c>
      <c r="I16" s="33">
        <f t="shared" ref="I16" si="13">IF((MIN(IF(B16&lt;A16,B16+1,B16),6/24)-MAX(A16,4/24))&lt;0,0,MIN(IF(B16&lt;A16,B16+1,B16),6/24)-MAX(A16,4/24))+IF((MIN(IF(D16&lt;C16,D16+1,D16),6/24)-MAX(C16,4/24))&lt;0,0,MIN(IF(D16&lt;C16,D16+1,D16),6/24)-MAX(C16,4/24))</f>
        <v>0.16666666666666669</v>
      </c>
      <c r="J16" s="36">
        <f t="shared" ref="J16" si="14">G16*0.25</f>
        <v>0</v>
      </c>
      <c r="K16" s="36">
        <f t="shared" ref="K16" si="15">H16*0.5</f>
        <v>-0.41666666666666669</v>
      </c>
      <c r="L16" s="36">
        <f t="shared" ref="L16" si="16">I16*0.25</f>
        <v>4.1666666666666671E-2</v>
      </c>
    </row>
    <row r="17" spans="1:12" s="35" customFormat="1">
      <c r="A17" s="41">
        <v>8.3333333333333329E-2</v>
      </c>
      <c r="B17" s="9">
        <v>0.29166666666666669</v>
      </c>
      <c r="C17" s="9">
        <v>0.3125</v>
      </c>
      <c r="D17" s="9">
        <v>0.52083333333333337</v>
      </c>
      <c r="E17" s="9">
        <f t="shared" si="1"/>
        <v>0.20833333333333337</v>
      </c>
      <c r="F17" s="9">
        <f t="shared" si="2"/>
        <v>0.20833333333333337</v>
      </c>
      <c r="G17" s="45">
        <f t="shared" si="3"/>
        <v>0</v>
      </c>
      <c r="H17" s="41">
        <f t="shared" si="4"/>
        <v>-0.62499999999999989</v>
      </c>
      <c r="I17" s="34">
        <f t="shared" si="5"/>
        <v>8.3333333333333343E-2</v>
      </c>
      <c r="J17" s="9">
        <f t="shared" si="6"/>
        <v>0</v>
      </c>
      <c r="K17" s="9">
        <f t="shared" si="7"/>
        <v>-0.31249999999999994</v>
      </c>
      <c r="L17" s="9">
        <f t="shared" si="8"/>
        <v>2.0833333333333336E-2</v>
      </c>
    </row>
    <row r="18" spans="1:12" s="35" customFormat="1">
      <c r="A18" s="41">
        <v>0.125</v>
      </c>
      <c r="B18" s="9">
        <v>0.33333333333333331</v>
      </c>
      <c r="C18" s="9">
        <v>0.35416666666666669</v>
      </c>
      <c r="D18" s="9">
        <v>0.5625</v>
      </c>
      <c r="E18" s="9">
        <f t="shared" si="1"/>
        <v>0.20833333333333331</v>
      </c>
      <c r="F18" s="9">
        <f t="shared" si="2"/>
        <v>0.20833333333333331</v>
      </c>
      <c r="G18" s="45">
        <f t="shared" si="3"/>
        <v>0</v>
      </c>
      <c r="H18" s="41">
        <f t="shared" si="4"/>
        <v>-0.62500000000000011</v>
      </c>
      <c r="I18" s="34">
        <f t="shared" si="5"/>
        <v>8.3333333333333343E-2</v>
      </c>
      <c r="J18" s="9">
        <f t="shared" si="6"/>
        <v>0</v>
      </c>
      <c r="K18" s="9">
        <f t="shared" si="7"/>
        <v>-0.31250000000000006</v>
      </c>
      <c r="L18" s="9">
        <f t="shared" si="8"/>
        <v>2.0833333333333336E-2</v>
      </c>
    </row>
    <row r="19" spans="1:12" s="35" customFormat="1">
      <c r="A19" s="41">
        <v>0.16666666666666666</v>
      </c>
      <c r="B19" s="9">
        <v>0.375</v>
      </c>
      <c r="C19" s="9">
        <v>0.39583333333333331</v>
      </c>
      <c r="D19" s="9">
        <v>0.60416666666666663</v>
      </c>
      <c r="E19" s="9">
        <f t="shared" si="1"/>
        <v>0.20833333333333334</v>
      </c>
      <c r="F19" s="9">
        <f t="shared" si="2"/>
        <v>0.20833333333333331</v>
      </c>
      <c r="G19" s="45">
        <f t="shared" si="3"/>
        <v>0</v>
      </c>
      <c r="H19" s="41">
        <f t="shared" si="4"/>
        <v>-0.625</v>
      </c>
      <c r="I19" s="34">
        <f t="shared" si="5"/>
        <v>8.3333333333333343E-2</v>
      </c>
      <c r="J19" s="9">
        <f t="shared" si="6"/>
        <v>0</v>
      </c>
      <c r="K19" s="9">
        <f t="shared" si="7"/>
        <v>-0.3125</v>
      </c>
      <c r="L19" s="9">
        <f t="shared" si="8"/>
        <v>2.0833333333333336E-2</v>
      </c>
    </row>
    <row r="20" spans="1:12" s="35" customFormat="1">
      <c r="A20" s="9">
        <v>0.20833333333333334</v>
      </c>
      <c r="B20" s="9">
        <v>0.41666666666666669</v>
      </c>
      <c r="C20" s="9">
        <v>0.4375</v>
      </c>
      <c r="D20" s="9">
        <v>0.64583333333333337</v>
      </c>
      <c r="E20" s="9">
        <f t="shared" si="1"/>
        <v>0.20833333333333334</v>
      </c>
      <c r="F20" s="9">
        <f t="shared" si="2"/>
        <v>0.20833333333333337</v>
      </c>
      <c r="G20" s="45">
        <f t="shared" si="3"/>
        <v>0</v>
      </c>
      <c r="H20" s="9">
        <f t="shared" si="4"/>
        <v>-0.58333333333333326</v>
      </c>
      <c r="I20" s="34">
        <f t="shared" si="5"/>
        <v>4.1666666666666657E-2</v>
      </c>
      <c r="J20" s="9">
        <f t="shared" si="6"/>
        <v>0</v>
      </c>
      <c r="K20" s="9">
        <f t="shared" si="7"/>
        <v>-0.29166666666666663</v>
      </c>
      <c r="L20" s="9">
        <f t="shared" si="8"/>
        <v>1.0416666666666664E-2</v>
      </c>
    </row>
    <row r="21" spans="1:12" s="35" customFormat="1">
      <c r="A21" s="9">
        <v>0.25</v>
      </c>
      <c r="B21" s="9">
        <v>0.45833333333333331</v>
      </c>
      <c r="C21" s="9">
        <v>0.47916666666666669</v>
      </c>
      <c r="D21" s="9">
        <v>0.6875</v>
      </c>
      <c r="E21" s="9">
        <f t="shared" si="1"/>
        <v>0.20833333333333331</v>
      </c>
      <c r="F21" s="9">
        <f t="shared" si="2"/>
        <v>0.20833333333333331</v>
      </c>
      <c r="G21" s="45">
        <f t="shared" si="3"/>
        <v>0</v>
      </c>
      <c r="H21" s="9">
        <f t="shared" si="4"/>
        <v>-0.54166666666666674</v>
      </c>
      <c r="I21" s="34">
        <f t="shared" si="5"/>
        <v>0</v>
      </c>
      <c r="J21" s="9">
        <f t="shared" si="6"/>
        <v>0</v>
      </c>
      <c r="K21" s="9">
        <f t="shared" si="7"/>
        <v>-0.27083333333333337</v>
      </c>
      <c r="L21" s="9">
        <f t="shared" si="8"/>
        <v>0</v>
      </c>
    </row>
    <row r="22" spans="1:12" s="35" customFormat="1">
      <c r="A22" s="9">
        <v>0.29166666666666669</v>
      </c>
      <c r="B22" s="9">
        <v>0.5</v>
      </c>
      <c r="C22" s="9">
        <v>0.52083333333333337</v>
      </c>
      <c r="D22" s="9">
        <v>0.72916666666666663</v>
      </c>
      <c r="E22" s="9">
        <f t="shared" si="1"/>
        <v>0.20833333333333331</v>
      </c>
      <c r="F22" s="9">
        <f t="shared" si="2"/>
        <v>0.20833333333333326</v>
      </c>
      <c r="G22" s="45">
        <f t="shared" si="3"/>
        <v>0</v>
      </c>
      <c r="H22" s="9">
        <f t="shared" si="4"/>
        <v>-0.5</v>
      </c>
      <c r="I22" s="34">
        <f t="shared" si="5"/>
        <v>0</v>
      </c>
      <c r="J22" s="9">
        <f t="shared" si="6"/>
        <v>0</v>
      </c>
      <c r="K22" s="9">
        <f t="shared" si="7"/>
        <v>-0.25</v>
      </c>
      <c r="L22" s="9">
        <f t="shared" si="8"/>
        <v>0</v>
      </c>
    </row>
    <row r="23" spans="1:12" s="35" customFormat="1">
      <c r="A23" s="36"/>
      <c r="B23" s="36"/>
      <c r="C23" s="36"/>
      <c r="D23" s="36"/>
      <c r="E23" s="36">
        <f t="shared" ref="E23" si="17">MOD(B23-A23,1)</f>
        <v>0</v>
      </c>
      <c r="F23" s="36">
        <f t="shared" ref="F23" si="18">MOD(D23-C23,1)</f>
        <v>0</v>
      </c>
      <c r="G23" s="37">
        <f t="shared" ref="G23" si="19">IF(AND(D23&gt;=1/6,C23&lt;=1/4),MIN(D23,1/4)-MAX(C23,1/6),0)</f>
        <v>0</v>
      </c>
      <c r="H23" s="36">
        <f t="shared" ref="H23" si="20">SUM(IF(B23&lt;A23,B23+1,B23),-1,IF(AND(A23&lt;=4/24,A23&gt;0/24),4/24-A23,0),IF(D23&lt;1/6,1/6-D23-C23,IF(AND(C23&lt;=1/6,D23&gt;1/6),1/6-C23)))</f>
        <v>-0.83333333333333337</v>
      </c>
      <c r="I23" s="33">
        <f t="shared" ref="I23" si="21">IF((MIN(IF(B23&lt;A23,B23+1,B23),6/24)-MAX(A23,4/24))&lt;0,0,MIN(IF(B23&lt;A23,B23+1,B23),6/24)-MAX(A23,4/24))+IF((MIN(IF(D23&lt;C23,D23+1,D23),6/24)-MAX(C23,4/24))&lt;0,0,MIN(IF(D23&lt;C23,D23+1,D23),6/24)-MAX(C23,4/24))</f>
        <v>0.16666666666666669</v>
      </c>
      <c r="J23" s="36">
        <f t="shared" ref="J23" si="22">G23*0.25</f>
        <v>0</v>
      </c>
      <c r="K23" s="36">
        <f t="shared" ref="K23" si="23">H23*0.5</f>
        <v>-0.41666666666666669</v>
      </c>
      <c r="L23" s="36">
        <f t="shared" ref="L23" si="24">I23*0.25</f>
        <v>4.1666666666666671E-2</v>
      </c>
    </row>
    <row r="24" spans="1:12" s="35" customFormat="1">
      <c r="A24" s="9">
        <v>0.33333333333333331</v>
      </c>
      <c r="B24" s="9">
        <v>0.54166666666666696</v>
      </c>
      <c r="C24" s="9">
        <v>0.5625</v>
      </c>
      <c r="D24" s="9">
        <v>0.77083333333333304</v>
      </c>
      <c r="E24" s="9">
        <f t="shared" si="1"/>
        <v>0.20833333333333365</v>
      </c>
      <c r="F24" s="9">
        <f t="shared" si="2"/>
        <v>0.20833333333333304</v>
      </c>
      <c r="G24" s="45">
        <f t="shared" si="3"/>
        <v>0</v>
      </c>
      <c r="H24" s="9">
        <f t="shared" si="4"/>
        <v>-0.45833333333333304</v>
      </c>
      <c r="I24" s="34">
        <f t="shared" si="5"/>
        <v>0</v>
      </c>
      <c r="J24" s="9">
        <f t="shared" si="6"/>
        <v>0</v>
      </c>
      <c r="K24" s="9">
        <f t="shared" si="7"/>
        <v>-0.22916666666666652</v>
      </c>
      <c r="L24" s="9">
        <f t="shared" si="8"/>
        <v>0</v>
      </c>
    </row>
    <row r="25" spans="1:12" s="35" customFormat="1">
      <c r="A25" s="9">
        <v>0.375</v>
      </c>
      <c r="B25" s="9">
        <v>0.58333333333333304</v>
      </c>
      <c r="C25" s="9">
        <v>0.60416666666666696</v>
      </c>
      <c r="D25" s="9">
        <v>0.8125</v>
      </c>
      <c r="E25" s="9">
        <f t="shared" si="1"/>
        <v>0.20833333333333304</v>
      </c>
      <c r="F25" s="9">
        <f t="shared" si="2"/>
        <v>0.20833333333333304</v>
      </c>
      <c r="G25" s="45">
        <f t="shared" si="3"/>
        <v>0</v>
      </c>
      <c r="H25" s="9">
        <f t="shared" si="4"/>
        <v>-0.41666666666666696</v>
      </c>
      <c r="I25" s="34">
        <f t="shared" si="5"/>
        <v>0</v>
      </c>
      <c r="J25" s="9">
        <f t="shared" si="6"/>
        <v>0</v>
      </c>
      <c r="K25" s="9">
        <f t="shared" si="7"/>
        <v>-0.20833333333333348</v>
      </c>
      <c r="L25" s="9">
        <f t="shared" si="8"/>
        <v>0</v>
      </c>
    </row>
    <row r="26" spans="1:12" s="35" customFormat="1">
      <c r="A26" s="9">
        <v>0.41666666666666669</v>
      </c>
      <c r="B26" s="9">
        <v>0.625</v>
      </c>
      <c r="C26" s="9">
        <v>0.64583333333333404</v>
      </c>
      <c r="D26" s="9">
        <v>0.85416666666666696</v>
      </c>
      <c r="E26" s="9">
        <f t="shared" si="1"/>
        <v>0.20833333333333331</v>
      </c>
      <c r="F26" s="9">
        <f t="shared" si="2"/>
        <v>0.20833333333333293</v>
      </c>
      <c r="G26" s="45">
        <f t="shared" si="3"/>
        <v>0</v>
      </c>
      <c r="H26" s="9">
        <f t="shared" si="4"/>
        <v>-0.375</v>
      </c>
      <c r="I26" s="34">
        <f t="shared" si="5"/>
        <v>0</v>
      </c>
      <c r="J26" s="9">
        <f t="shared" si="6"/>
        <v>0</v>
      </c>
      <c r="K26" s="9">
        <f t="shared" si="7"/>
        <v>-0.1875</v>
      </c>
      <c r="L26" s="9">
        <f t="shared" si="8"/>
        <v>0</v>
      </c>
    </row>
    <row r="27" spans="1:12" s="35" customFormat="1">
      <c r="A27" s="9">
        <v>0.45833333333333331</v>
      </c>
      <c r="B27" s="9">
        <v>0.66666666666666596</v>
      </c>
      <c r="C27" s="9">
        <v>0.6875</v>
      </c>
      <c r="D27" s="9">
        <v>0.89583333333333304</v>
      </c>
      <c r="E27" s="9">
        <f t="shared" si="1"/>
        <v>0.20833333333333265</v>
      </c>
      <c r="F27" s="9">
        <f t="shared" si="2"/>
        <v>0.20833333333333304</v>
      </c>
      <c r="G27" s="45">
        <f t="shared" si="3"/>
        <v>0</v>
      </c>
      <c r="H27" s="9">
        <f t="shared" si="4"/>
        <v>-0.33333333333333404</v>
      </c>
      <c r="I27" s="34">
        <f t="shared" si="5"/>
        <v>0</v>
      </c>
      <c r="J27" s="9">
        <f t="shared" si="6"/>
        <v>0</v>
      </c>
      <c r="K27" s="9">
        <f t="shared" si="7"/>
        <v>-0.16666666666666702</v>
      </c>
      <c r="L27" s="9">
        <f t="shared" si="8"/>
        <v>0</v>
      </c>
    </row>
    <row r="28" spans="1:12" s="35" customFormat="1">
      <c r="A28" s="9">
        <v>0.5</v>
      </c>
      <c r="B28" s="9">
        <v>0.70833333333333337</v>
      </c>
      <c r="C28" s="9">
        <v>0.72916666666666663</v>
      </c>
      <c r="D28" s="9">
        <v>0.9375</v>
      </c>
      <c r="E28" s="9">
        <f t="shared" ref="E28:E36" si="25">MOD(B28-A28,1)</f>
        <v>0.20833333333333337</v>
      </c>
      <c r="F28" s="9">
        <f t="shared" ref="F28:F36" si="26">MOD(D28-C28,1)</f>
        <v>0.20833333333333337</v>
      </c>
      <c r="G28" s="45">
        <f t="shared" si="3"/>
        <v>0</v>
      </c>
      <c r="H28" s="9">
        <f t="shared" ref="H28:H36" si="27">SUM(IF(B28&lt;A28,B28+1,B28),-1,IF(AND(A28&lt;=4/24,A28&gt;0/24),4/24-A28,0),IF(D28&lt;1/6,1/6-D28-C28,IF(AND(C28&lt;=1/6,D28&gt;1/6),1/6-C28)))</f>
        <v>-0.29166666666666663</v>
      </c>
      <c r="I28" s="34">
        <f t="shared" ref="I28:I36" si="28">IF((MIN(IF(B28&lt;A28,B28+1,B28),6/24)-MAX(A28,4/24))&lt;0,0,MIN(IF(B28&lt;A28,B28+1,B28),6/24)-MAX(A28,4/24))+IF((MIN(IF(D28&lt;C28,D28+1,D28),6/24)-MAX(C28,4/24))&lt;0,0,MIN(IF(D28&lt;C28,D28+1,D28),6/24)-MAX(C28,4/24))</f>
        <v>0</v>
      </c>
      <c r="J28" s="9">
        <f t="shared" ref="J28:J36" si="29">G28*0.25</f>
        <v>0</v>
      </c>
      <c r="K28" s="9">
        <f t="shared" ref="K28:K36" si="30">H28*0.5</f>
        <v>-0.14583333333333331</v>
      </c>
      <c r="L28" s="9">
        <f t="shared" ref="L28:L36" si="31">I28*0.25</f>
        <v>0</v>
      </c>
    </row>
    <row r="29" spans="1:12" s="35" customFormat="1">
      <c r="A29" s="9">
        <v>0.54166666666666663</v>
      </c>
      <c r="B29" s="9">
        <v>0.75</v>
      </c>
      <c r="C29" s="9">
        <v>0.77083333333333337</v>
      </c>
      <c r="D29" s="9">
        <v>0.97916666666666663</v>
      </c>
      <c r="E29" s="9">
        <f t="shared" si="25"/>
        <v>0.20833333333333337</v>
      </c>
      <c r="F29" s="9">
        <f t="shared" si="26"/>
        <v>0.20833333333333326</v>
      </c>
      <c r="G29" s="45">
        <f t="shared" si="3"/>
        <v>0</v>
      </c>
      <c r="H29" s="9">
        <f t="shared" si="27"/>
        <v>-0.25</v>
      </c>
      <c r="I29" s="34">
        <f t="shared" si="28"/>
        <v>0</v>
      </c>
      <c r="J29" s="9">
        <f t="shared" si="29"/>
        <v>0</v>
      </c>
      <c r="K29" s="9">
        <f t="shared" si="30"/>
        <v>-0.125</v>
      </c>
      <c r="L29" s="9">
        <f t="shared" si="31"/>
        <v>0</v>
      </c>
    </row>
    <row r="30" spans="1:12" s="35" customFormat="1">
      <c r="A30" s="36"/>
      <c r="B30" s="36"/>
      <c r="C30" s="36"/>
      <c r="D30" s="36"/>
      <c r="E30" s="36">
        <f t="shared" ref="E30" si="32">MOD(B30-A30,1)</f>
        <v>0</v>
      </c>
      <c r="F30" s="36">
        <f t="shared" ref="F30" si="33">MOD(D30-C30,1)</f>
        <v>0</v>
      </c>
      <c r="G30" s="37">
        <f t="shared" ref="G30" si="34">IF(AND(D30&gt;=1/6,C30&lt;=1/4),MIN(D30,1/4)-MAX(C30,1/6),0)</f>
        <v>0</v>
      </c>
      <c r="H30" s="36">
        <f t="shared" ref="H30" si="35">SUM(IF(B30&lt;A30,B30+1,B30),-1,IF(AND(A30&lt;=4/24,A30&gt;0/24),4/24-A30,0),IF(D30&lt;1/6,1/6-D30-C30,IF(AND(C30&lt;=1/6,D30&gt;1/6),1/6-C30)))</f>
        <v>-0.83333333333333337</v>
      </c>
      <c r="I30" s="33">
        <f t="shared" ref="I30" si="36">IF((MIN(IF(B30&lt;A30,B30+1,B30),6/24)-MAX(A30,4/24))&lt;0,0,MIN(IF(B30&lt;A30,B30+1,B30),6/24)-MAX(A30,4/24))+IF((MIN(IF(D30&lt;C30,D30+1,D30),6/24)-MAX(C30,4/24))&lt;0,0,MIN(IF(D30&lt;C30,D30+1,D30),6/24)-MAX(C30,4/24))</f>
        <v>0.16666666666666669</v>
      </c>
      <c r="J30" s="36">
        <f t="shared" ref="J30" si="37">G30*0.25</f>
        <v>0</v>
      </c>
      <c r="K30" s="36">
        <f t="shared" ref="K30" si="38">H30*0.5</f>
        <v>-0.41666666666666669</v>
      </c>
      <c r="L30" s="36">
        <f t="shared" ref="L30" si="39">I30*0.25</f>
        <v>4.1666666666666671E-2</v>
      </c>
    </row>
    <row r="31" spans="1:12" s="35" customFormat="1">
      <c r="A31" s="9">
        <v>0.58333333333333304</v>
      </c>
      <c r="B31" s="9">
        <v>0.79166666666666696</v>
      </c>
      <c r="C31" s="9">
        <v>0.8125</v>
      </c>
      <c r="D31" s="41">
        <v>1.0208333333333299</v>
      </c>
      <c r="E31" s="9">
        <f t="shared" si="25"/>
        <v>0.20833333333333393</v>
      </c>
      <c r="F31" s="9">
        <f t="shared" si="26"/>
        <v>0.20833333333332993</v>
      </c>
      <c r="G31" s="45">
        <f t="shared" si="3"/>
        <v>0</v>
      </c>
      <c r="H31" s="41">
        <f t="shared" si="27"/>
        <v>-0.20833333333333304</v>
      </c>
      <c r="I31" s="34">
        <f t="shared" si="28"/>
        <v>0</v>
      </c>
      <c r="J31" s="9">
        <f t="shared" si="29"/>
        <v>0</v>
      </c>
      <c r="K31" s="9">
        <f t="shared" si="30"/>
        <v>-0.10416666666666652</v>
      </c>
      <c r="L31" s="9">
        <f t="shared" si="31"/>
        <v>0</v>
      </c>
    </row>
    <row r="32" spans="1:12" s="35" customFormat="1">
      <c r="A32" s="9">
        <v>0.625</v>
      </c>
      <c r="B32" s="9">
        <v>0.83333333333333304</v>
      </c>
      <c r="C32" s="9">
        <v>0.85416666666666696</v>
      </c>
      <c r="D32" s="41">
        <v>1.0625</v>
      </c>
      <c r="E32" s="9">
        <f t="shared" si="25"/>
        <v>0.20833333333333304</v>
      </c>
      <c r="F32" s="9">
        <f t="shared" si="26"/>
        <v>0.20833333333333304</v>
      </c>
      <c r="G32" s="45">
        <f t="shared" si="3"/>
        <v>0</v>
      </c>
      <c r="H32" s="41">
        <f t="shared" si="27"/>
        <v>-0.16666666666666696</v>
      </c>
      <c r="I32" s="34">
        <f t="shared" si="28"/>
        <v>0</v>
      </c>
      <c r="J32" s="9">
        <f t="shared" si="29"/>
        <v>0</v>
      </c>
      <c r="K32" s="9">
        <f t="shared" si="30"/>
        <v>-8.3333333333333481E-2</v>
      </c>
      <c r="L32" s="9">
        <f t="shared" si="31"/>
        <v>0</v>
      </c>
    </row>
    <row r="33" spans="1:12" s="35" customFormat="1">
      <c r="A33" s="9">
        <v>0.66666666666666696</v>
      </c>
      <c r="B33" s="9">
        <v>0.875</v>
      </c>
      <c r="C33" s="9">
        <v>0.89583333333333404</v>
      </c>
      <c r="D33" s="41">
        <v>1.1041666666666701</v>
      </c>
      <c r="E33" s="9">
        <f t="shared" si="25"/>
        <v>0.20833333333333304</v>
      </c>
      <c r="F33" s="9">
        <f t="shared" si="26"/>
        <v>0.20833333333333603</v>
      </c>
      <c r="G33" s="45">
        <f t="shared" si="3"/>
        <v>0</v>
      </c>
      <c r="H33" s="41">
        <f t="shared" si="27"/>
        <v>-0.125</v>
      </c>
      <c r="I33" s="34">
        <f t="shared" si="28"/>
        <v>0</v>
      </c>
      <c r="J33" s="9">
        <f t="shared" si="29"/>
        <v>0</v>
      </c>
      <c r="K33" s="9">
        <f t="shared" si="30"/>
        <v>-6.25E-2</v>
      </c>
      <c r="L33" s="9">
        <f t="shared" si="31"/>
        <v>0</v>
      </c>
    </row>
    <row r="34" spans="1:12" s="35" customFormat="1">
      <c r="A34" s="9">
        <v>0.70833333333333304</v>
      </c>
      <c r="B34" s="9">
        <v>0.91666666666666596</v>
      </c>
      <c r="C34" s="9">
        <v>0.937500000000001</v>
      </c>
      <c r="D34" s="41">
        <v>1.1458333333333299</v>
      </c>
      <c r="E34" s="9">
        <f t="shared" si="25"/>
        <v>0.20833333333333293</v>
      </c>
      <c r="F34" s="9">
        <f t="shared" si="26"/>
        <v>0.20833333333332893</v>
      </c>
      <c r="G34" s="45">
        <f t="shared" si="3"/>
        <v>0</v>
      </c>
      <c r="H34" s="41">
        <f t="shared" si="27"/>
        <v>-8.3333333333334036E-2</v>
      </c>
      <c r="I34" s="34">
        <f t="shared" si="28"/>
        <v>0</v>
      </c>
      <c r="J34" s="9">
        <f t="shared" si="29"/>
        <v>0</v>
      </c>
      <c r="K34" s="9">
        <f t="shared" si="30"/>
        <v>-4.1666666666667018E-2</v>
      </c>
      <c r="L34" s="9">
        <f t="shared" si="31"/>
        <v>0</v>
      </c>
    </row>
    <row r="35" spans="1:12" s="35" customFormat="1">
      <c r="A35" s="9">
        <v>0.75</v>
      </c>
      <c r="B35" s="9">
        <v>0.95833333333333304</v>
      </c>
      <c r="C35" s="9">
        <v>0.97916666666666696</v>
      </c>
      <c r="D35" s="41">
        <v>1.1875</v>
      </c>
      <c r="E35" s="9">
        <f t="shared" si="25"/>
        <v>0.20833333333333304</v>
      </c>
      <c r="F35" s="9">
        <f t="shared" si="26"/>
        <v>0.20833333333333304</v>
      </c>
      <c r="G35" s="45">
        <f t="shared" si="3"/>
        <v>0</v>
      </c>
      <c r="H35" s="41">
        <f t="shared" si="27"/>
        <v>-4.1666666666666963E-2</v>
      </c>
      <c r="I35" s="34">
        <f t="shared" si="28"/>
        <v>0</v>
      </c>
      <c r="J35" s="9">
        <f t="shared" si="29"/>
        <v>0</v>
      </c>
      <c r="K35" s="9">
        <f t="shared" si="30"/>
        <v>-2.0833333333333481E-2</v>
      </c>
      <c r="L35" s="9">
        <f t="shared" si="31"/>
        <v>0</v>
      </c>
    </row>
    <row r="36" spans="1:12" s="35" customFormat="1">
      <c r="A36" s="9">
        <v>0.79166666666666596</v>
      </c>
      <c r="B36" s="9">
        <v>0.999999999999999</v>
      </c>
      <c r="C36" s="41">
        <v>1.0208333333333299</v>
      </c>
      <c r="D36" s="41">
        <v>1.2291666666666701</v>
      </c>
      <c r="E36" s="9">
        <f t="shared" si="25"/>
        <v>0.20833333333333304</v>
      </c>
      <c r="F36" s="9">
        <f t="shared" si="26"/>
        <v>0.20833333333334014</v>
      </c>
      <c r="G36" s="45">
        <f t="shared" si="3"/>
        <v>0</v>
      </c>
      <c r="H36" s="41">
        <f t="shared" si="27"/>
        <v>-9.9920072216264089E-16</v>
      </c>
      <c r="I36" s="34">
        <f t="shared" si="28"/>
        <v>0</v>
      </c>
      <c r="J36" s="9">
        <f t="shared" si="29"/>
        <v>0</v>
      </c>
      <c r="K36" s="9">
        <f t="shared" si="30"/>
        <v>-4.9960036108132044E-16</v>
      </c>
      <c r="L36" s="9">
        <f t="shared" si="31"/>
        <v>0</v>
      </c>
    </row>
    <row r="38" spans="1:12">
      <c r="A38" s="38" t="s">
        <v>10</v>
      </c>
      <c r="B38" s="38"/>
      <c r="C38" s="38"/>
      <c r="D38" s="38"/>
      <c r="E38" s="38"/>
      <c r="F38" s="38"/>
    </row>
    <row r="39" spans="1:12">
      <c r="A39" s="40" t="s">
        <v>11</v>
      </c>
      <c r="B39" s="40"/>
      <c r="C39" s="40"/>
      <c r="D39" s="40"/>
      <c r="E39" s="40"/>
      <c r="F39" s="40"/>
    </row>
    <row r="40" spans="1:12">
      <c r="A40" s="42" t="s">
        <v>12</v>
      </c>
      <c r="B40" s="42"/>
      <c r="C40" s="42"/>
      <c r="D40" s="42"/>
      <c r="E40" s="42"/>
      <c r="F40" s="42"/>
    </row>
    <row r="41" spans="1:12">
      <c r="A41" s="46" t="s">
        <v>13</v>
      </c>
      <c r="B41" s="46"/>
      <c r="C41" s="46"/>
      <c r="D41" s="46"/>
      <c r="E41" s="46"/>
      <c r="F41" s="46"/>
    </row>
    <row r="42" spans="1:12">
      <c r="A42" s="47"/>
      <c r="B42" s="47"/>
      <c r="C42" s="47"/>
      <c r="D42" s="47"/>
      <c r="E42" s="47"/>
      <c r="F42" s="47"/>
    </row>
    <row r="43" spans="1:12">
      <c r="A43" s="47"/>
      <c r="B43" s="47"/>
      <c r="C43" s="47"/>
      <c r="D43" s="47"/>
      <c r="E43" s="47"/>
      <c r="F43" s="47"/>
    </row>
    <row r="44" spans="1:12">
      <c r="A44" s="47"/>
      <c r="B44" s="47"/>
      <c r="C44" s="47"/>
      <c r="D44" s="47"/>
      <c r="E44" s="47"/>
      <c r="F44" s="47"/>
    </row>
    <row r="45" spans="1:12">
      <c r="A45" s="47"/>
      <c r="B45" s="47"/>
      <c r="C45" s="47"/>
      <c r="D45" s="47"/>
      <c r="E45" s="47"/>
      <c r="F45" s="47"/>
    </row>
  </sheetData>
  <mergeCells count="18">
    <mergeCell ref="A38:F38"/>
    <mergeCell ref="A39:F39"/>
    <mergeCell ref="A40:F40"/>
    <mergeCell ref="A41:F41"/>
    <mergeCell ref="J8:J9"/>
    <mergeCell ref="K8:K9"/>
    <mergeCell ref="L8:L9"/>
    <mergeCell ref="E8:E9"/>
    <mergeCell ref="F8:F9"/>
    <mergeCell ref="A8:B8"/>
    <mergeCell ref="C8:D8"/>
    <mergeCell ref="G8:G9"/>
    <mergeCell ref="H8:H9"/>
    <mergeCell ref="I8:I9"/>
    <mergeCell ref="X1:Y1"/>
    <mergeCell ref="Z1:Z3"/>
    <mergeCell ref="X2:Y2"/>
    <mergeCell ref="X3:Y3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Delieutraz</dc:creator>
  <cp:lastModifiedBy>David Delieutraz</cp:lastModifiedBy>
  <dcterms:created xsi:type="dcterms:W3CDTF">2020-02-08T11:29:20Z</dcterms:created>
  <dcterms:modified xsi:type="dcterms:W3CDTF">2020-02-09T11:34:22Z</dcterms:modified>
</cp:coreProperties>
</file>