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stine/Desktop/"/>
    </mc:Choice>
  </mc:AlternateContent>
  <xr:revisionPtr revIDLastSave="0" documentId="13_ncr:1_{320E6A28-53F1-134C-AFB8-6CFA9A571FE3}" xr6:coauthVersionLast="36" xr6:coauthVersionMax="36" xr10:uidLastSave="{00000000-0000-0000-0000-000000000000}"/>
  <bookViews>
    <workbookView xWindow="0" yWindow="460" windowWidth="28800" windowHeight="16040" xr2:uid="{1A16437F-7567-4011-9829-F78FC98B38B0}"/>
  </bookViews>
  <sheets>
    <sheet name="Calendrier" sheetId="1" r:id="rId1"/>
    <sheet name="Sourc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AH9" i="1" l="1"/>
  <c r="AG9" i="1"/>
  <c r="C16" i="1"/>
  <c r="C14" i="1"/>
  <c r="C12" i="1"/>
  <c r="C13" i="1"/>
  <c r="C11" i="1"/>
  <c r="C15" i="1"/>
  <c r="C10" i="1"/>
  <c r="AF9" i="1"/>
  <c r="AB9" i="1"/>
  <c r="X9" i="1"/>
  <c r="T9" i="1"/>
  <c r="P9" i="1"/>
  <c r="L9" i="1"/>
  <c r="H9" i="1"/>
  <c r="AE9" i="1"/>
  <c r="AA9" i="1"/>
  <c r="W9" i="1"/>
  <c r="S9" i="1"/>
  <c r="O9" i="1"/>
  <c r="K9" i="1"/>
  <c r="G9" i="1"/>
  <c r="AD9" i="1"/>
  <c r="Z9" i="1"/>
  <c r="V9" i="1"/>
  <c r="R9" i="1"/>
  <c r="N9" i="1"/>
  <c r="J9" i="1"/>
  <c r="F9" i="1"/>
  <c r="AC9" i="1"/>
  <c r="Y9" i="1"/>
  <c r="U9" i="1"/>
  <c r="Q9" i="1"/>
  <c r="M9" i="1"/>
  <c r="I9" i="1"/>
  <c r="E9" i="1"/>
  <c r="C5" i="2"/>
  <c r="C8" i="2"/>
  <c r="C9" i="2"/>
  <c r="C10" i="2"/>
</calcChain>
</file>

<file path=xl/sharedStrings.xml><?xml version="1.0" encoding="utf-8"?>
<sst xmlns="http://schemas.openxmlformats.org/spreadsheetml/2006/main" count="70" uniqueCount="68">
  <si>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</si>
  <si>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</si>
  <si>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</si>
  <si>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</si>
  <si>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</si>
  <si>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</si>
  <si>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</si>
  <si>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</si>
  <si>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</si>
  <si>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</si>
  <si>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</si>
  <si>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</si>
  <si>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</si>
  <si>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</si>
  <si>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</si>
  <si>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</si>
  <si>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Salariés</t>
  </si>
  <si>
    <t>Années</t>
  </si>
  <si>
    <t>Mois</t>
  </si>
  <si>
    <t>Tranches</t>
  </si>
  <si>
    <t>Num</t>
  </si>
  <si>
    <t>Franck</t>
  </si>
  <si>
    <t>Justine</t>
  </si>
  <si>
    <t>Delphine</t>
  </si>
  <si>
    <t>Jour fériés</t>
  </si>
  <si>
    <t>Dates</t>
  </si>
  <si>
    <t>1er Janvier</t>
  </si>
  <si>
    <t>=DATE($B$1,1,1)</t>
  </si>
  <si>
    <t>Pâques</t>
  </si>
  <si>
    <t>=ROUND(DATE($B$1,4,MOD(234-11*MOD($B$1,19),30))/7,)*7-6</t>
  </si>
  <si>
    <t>Lundi de Pâques</t>
  </si>
  <si>
    <t>4/13/2020</t>
  </si>
  <si>
    <t>1er Mai</t>
  </si>
  <si>
    <t>=DATE($B$1,5,1)</t>
  </si>
  <si>
    <t>=DATE($B$1,5,8)</t>
  </si>
  <si>
    <t>Ascenscion</t>
  </si>
  <si>
    <t>5/21/2020</t>
  </si>
  <si>
    <t>Pentecôte</t>
  </si>
  <si>
    <t>5/31/2020</t>
  </si>
  <si>
    <t>Lundi de la Pentecôte</t>
  </si>
  <si>
    <t>7/14/2020</t>
  </si>
  <si>
    <t>=DATE($B$1,7,14)</t>
  </si>
  <si>
    <t>8/15/2020</t>
  </si>
  <si>
    <t>=DATE($B$1,8,15)</t>
  </si>
  <si>
    <t>1er Novembre</t>
  </si>
  <si>
    <t>=DATE($B$1,11,1)</t>
  </si>
  <si>
    <t>=DATE($B$1,11,11)</t>
  </si>
  <si>
    <t>12/25/2020</t>
  </si>
  <si>
    <t>=DATE($B$1,12,25)</t>
  </si>
  <si>
    <t>Année</t>
  </si>
  <si>
    <t>M</t>
  </si>
  <si>
    <t>MS</t>
  </si>
  <si>
    <t>S</t>
  </si>
  <si>
    <t>/</t>
  </si>
  <si>
    <t>CA</t>
  </si>
  <si>
    <t>For</t>
  </si>
  <si>
    <t>RR</t>
  </si>
  <si>
    <t>CET</t>
  </si>
  <si>
    <t>AT</t>
  </si>
  <si>
    <t>B</t>
  </si>
  <si>
    <t>Table matière</t>
  </si>
  <si>
    <t>Poste</t>
  </si>
  <si>
    <t>Heures théo</t>
  </si>
  <si>
    <t>Début matin</t>
  </si>
  <si>
    <t>Fin matin</t>
  </si>
  <si>
    <t>Début soir</t>
  </si>
  <si>
    <t>Fin soir</t>
  </si>
  <si>
    <t>Heures réelles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</si>
</sst>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B7EBD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20" fontId="6" fillId="0" borderId="0" xfId="0" applyNumberFormat="1" applyFont="1"/>
    <xf numFmtId="0" fontId="0" fillId="0" borderId="0" xfId="0" applyFill="1"/>
    <xf numFmtId="0" fontId="7" fillId="3" borderId="1" xfId="0" applyFont="1" applyFill="1" applyBorder="1"/>
    <xf numFmtId="0" fontId="0" fillId="0" borderId="1" xfId="0" applyBorder="1"/>
    <xf numFmtId="0" fontId="4" fillId="0" borderId="1" xfId="0" applyFont="1" applyBorder="1"/>
    <xf numFmtId="20" fontId="0" fillId="0" borderId="1" xfId="0" applyNumberFormat="1" applyBorder="1"/>
    <xf numFmtId="0" fontId="0" fillId="0" borderId="0" xfId="0" applyBorder="1"/>
    <xf numFmtId="0" fontId="4" fillId="0" borderId="0" xfId="0" applyFont="1" applyBorder="1"/>
    <xf numFmtId="0" fontId="7" fillId="4" borderId="1" xfId="0" applyFont="1" applyFill="1" applyBorder="1"/>
    <xf numFmtId="14" fontId="0" fillId="0" borderId="0" xfId="0" applyNumberFormat="1"/>
    <xf numFmtId="16" fontId="0" fillId="0" borderId="0" xfId="0" applyNumberFormat="1"/>
    <xf numFmtId="0" fontId="0" fillId="0" borderId="1" xfId="0" applyFill="1" applyBorder="1"/>
    <xf numFmtId="20" fontId="0" fillId="0" borderId="0" xfId="0" applyNumberForma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5" fillId="0" borderId="0" xfId="0" applyNumberFormat="1" applyFont="1" applyFill="1" applyAlignment="1">
      <alignment textRotation="90"/>
    </xf>
    <xf numFmtId="0" fontId="5" fillId="0" borderId="0" xfId="0" applyFont="1" applyFill="1" applyAlignment="1">
      <alignment textRotation="90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color theme="1"/>
      </font>
      <fill>
        <patternFill>
          <bgColor theme="2" tint="-0.24994659260841701"/>
        </patternFill>
      </fill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theme="1"/>
      </font>
      <fill>
        <patternFill>
          <bgColor rgb="FFDEEFE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theme="1"/>
      </font>
      <fill>
        <patternFill>
          <bgColor rgb="FFDEEFE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1"/>
      </font>
      <fill>
        <patternFill>
          <bgColor rgb="FFB7EBDB"/>
        </patternFill>
      </fill>
      <border>
        <left style="thin">
          <color rgb="FF009193"/>
        </left>
        <right style="thin">
          <color rgb="FF009193"/>
        </right>
        <top style="thin">
          <color rgb="FF009193"/>
        </top>
        <bottom style="thin">
          <color rgb="FF009193"/>
        </bottom>
      </border>
    </dxf>
  </dxfs>
  <tableStyles count="0" defaultTableStyle="TableStyleMedium2" defaultPivotStyle="PivotStyleLight16"/>
  <colors>
    <mruColors>
      <color rgb="FFD1EFEA"/>
      <color rgb="FFB7EBDB"/>
      <color rgb="FFDEEFEF"/>
      <color rgb="FF0091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/>
  <dimension ref="B2:AI26"/>
  <sheetViews>
    <sheetView tabSelected="1" zoomScale="120" zoomScaleNormal="120" workbookViewId="0">
      <selection activeCell="C3" sqref="C3"/>
    </sheetView>
  </sheetViews>
  <sheetFormatPr baseColWidth="10" defaultRowHeight="15" x14ac:dyDescent="0.2"/>
  <cols>
    <col min="1" max="1" width="4.5" customWidth="1"/>
    <col min="2" max="2" width="12.83203125" customWidth="1"/>
    <col min="3" max="3" width="11.83203125" customWidth="1"/>
    <col min="4" max="34" width="4.5" customWidth="1"/>
    <col min="35" max="35" width="4.6640625" customWidth="1"/>
  </cols>
  <sheetData>
    <row r="2" spans="2:35" ht="15.5" customHeight="1" x14ac:dyDescent="0.2">
      <c r="B2" s="17" t="s">
        <v>0</v>
      </c>
      <c r="C2" s="19">
        <v>2020</v>
      </c>
      <c r="F2" s="22" t="str">
        <f>IF(AND(C2&lt;&gt;"",C3&lt;&gt;"",C4&lt;&gt;""),"Planning de " &amp; C4 &amp; " pour le mois de " &amp; C3,"")</f>
        <v>Planning de Justine pour le mois de Janvier</v>
      </c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3"/>
      <c r="AG2" s="3"/>
      <c r="AH2" s="3"/>
    </row>
    <row r="3" spans="2:35" ht="15.5" customHeight="1" x14ac:dyDescent="0.2">
      <c r="B3" s="17" t="s">
        <v>1</v>
      </c>
      <c r="C3" s="19" t="s">
        <v>3</v>
      </c>
      <c r="E3" s="3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3"/>
      <c r="AG3" s="3"/>
      <c r="AH3" s="3"/>
    </row>
    <row r="4" spans="2:35" ht="15.5" customHeight="1" x14ac:dyDescent="0.2">
      <c r="B4" s="18" t="s">
        <v>14</v>
      </c>
      <c r="C4" s="19" t="s">
        <v>22</v>
      </c>
      <c r="E4" s="3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3"/>
      <c r="AG4" s="3"/>
      <c r="AH4" s="3"/>
    </row>
    <row r="5" spans="2:35" ht="18.25" customHeight="1" x14ac:dyDescent="0.2">
      <c r="B5" s="18" t="s">
        <v>15</v>
      </c>
      <c r="C5" s="19"/>
      <c r="E5" s="3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3"/>
      <c r="AG5" s="3"/>
      <c r="AH5" s="3"/>
    </row>
    <row r="7" spans="2:35" hidden="1" x14ac:dyDescent="0.2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40" hidden="1" customHeight="1" x14ac:dyDescent="0.2">
      <c r="D8" s="1">
        <f>DATE($C$2,VLOOKUP($C$3,Sources!$F$18:$G$30,2,FALSE),Calendrier!D7)</f>
        <v>43831</v>
      </c>
      <c r="E8" s="1">
        <f>DATE($C$2,VLOOKUP($C$3,Sources!$F$18:$G$30,2,FALSE),Calendrier!E7)</f>
        <v>43832</v>
      </c>
      <c r="F8" s="1">
        <f>DATE($C$2,VLOOKUP($C$3,Sources!$F$18:$G$30,2,FALSE),Calendrier!F7)</f>
        <v>43833</v>
      </c>
      <c r="G8" s="1">
        <f>DATE($C$2,VLOOKUP($C$3,Sources!$F$18:$G$30,2,FALSE),Calendrier!G7)</f>
        <v>43834</v>
      </c>
      <c r="H8" s="1">
        <f>DATE($C$2,VLOOKUP($C$3,Sources!$F$18:$G$30,2,FALSE),Calendrier!H7)</f>
        <v>43835</v>
      </c>
      <c r="I8" s="1">
        <f>DATE($C$2,VLOOKUP($C$3,Sources!$F$18:$G$30,2,FALSE),Calendrier!I7)</f>
        <v>43836</v>
      </c>
      <c r="J8" s="1">
        <f>DATE($C$2,VLOOKUP($C$3,Sources!$F$18:$G$30,2,FALSE),Calendrier!J7)</f>
        <v>43837</v>
      </c>
      <c r="K8" s="1">
        <f>DATE($C$2,VLOOKUP($C$3,Sources!$F$18:$G$30,2,FALSE),Calendrier!K7)</f>
        <v>43838</v>
      </c>
      <c r="L8" s="1">
        <f>DATE($C$2,VLOOKUP($C$3,Sources!$F$18:$G$30,2,FALSE),Calendrier!L7)</f>
        <v>43839</v>
      </c>
      <c r="M8" s="1">
        <f>DATE($C$2,VLOOKUP($C$3,Sources!$F$18:$G$30,2,FALSE),Calendrier!M7)</f>
        <v>43840</v>
      </c>
      <c r="N8" s="1">
        <f>DATE($C$2,VLOOKUP($C$3,Sources!$F$18:$G$30,2,FALSE),Calendrier!N7)</f>
        <v>43841</v>
      </c>
      <c r="O8" s="1">
        <f>DATE($C$2,VLOOKUP($C$3,Sources!$F$18:$G$30,2,FALSE),Calendrier!O7)</f>
        <v>43842</v>
      </c>
      <c r="P8" s="1">
        <f>DATE($C$2,VLOOKUP($C$3,Sources!$F$18:$G$30,2,FALSE),Calendrier!P7)</f>
        <v>43843</v>
      </c>
      <c r="Q8" s="1">
        <f>DATE($C$2,VLOOKUP($C$3,Sources!$F$18:$G$30,2,FALSE),Calendrier!Q7)</f>
        <v>43844</v>
      </c>
      <c r="R8" s="1">
        <f>DATE($C$2,VLOOKUP($C$3,Sources!$F$18:$G$30,2,FALSE),Calendrier!R7)</f>
        <v>43845</v>
      </c>
      <c r="S8" s="1">
        <f>DATE($C$2,VLOOKUP($C$3,Sources!$F$18:$G$30,2,FALSE),Calendrier!S7)</f>
        <v>43846</v>
      </c>
      <c r="T8" s="1">
        <f>DATE($C$2,VLOOKUP($C$3,Sources!$F$18:$G$30,2,FALSE),Calendrier!T7)</f>
        <v>43847</v>
      </c>
      <c r="U8" s="1">
        <f>DATE($C$2,VLOOKUP($C$3,Sources!$F$18:$G$30,2,FALSE),Calendrier!U7)</f>
        <v>43848</v>
      </c>
      <c r="V8" s="1">
        <f>DATE($C$2,VLOOKUP($C$3,Sources!$F$18:$G$30,2,FALSE),Calendrier!V7)</f>
        <v>43849</v>
      </c>
      <c r="W8" s="1">
        <f>DATE($C$2,VLOOKUP($C$3,Sources!$F$18:$G$30,2,FALSE),Calendrier!W7)</f>
        <v>43850</v>
      </c>
      <c r="X8" s="1">
        <f>DATE($C$2,VLOOKUP($C$3,Sources!$F$18:$G$30,2,FALSE),Calendrier!X7)</f>
        <v>43851</v>
      </c>
      <c r="Y8" s="1">
        <f>DATE($C$2,VLOOKUP($C$3,Sources!$F$18:$G$30,2,FALSE),Calendrier!Y7)</f>
        <v>43852</v>
      </c>
      <c r="Z8" s="1">
        <f>DATE($C$2,VLOOKUP($C$3,Sources!$F$18:$G$30,2,FALSE),Calendrier!Z7)</f>
        <v>43853</v>
      </c>
      <c r="AA8" s="1">
        <f>DATE($C$2,VLOOKUP($C$3,Sources!$F$18:$G$30,2,FALSE),Calendrier!AA7)</f>
        <v>43854</v>
      </c>
      <c r="AB8" s="1">
        <f>DATE($C$2,VLOOKUP($C$3,Sources!$F$18:$G$30,2,FALSE),Calendrier!AB7)</f>
        <v>43855</v>
      </c>
      <c r="AC8" s="1">
        <f>DATE($C$2,VLOOKUP($C$3,Sources!$F$18:$G$30,2,FALSE),Calendrier!AC7)</f>
        <v>43856</v>
      </c>
      <c r="AD8" s="1">
        <f>DATE($C$2,VLOOKUP($C$3,Sources!$F$18:$G$30,2,FALSE),Calendrier!AD7)</f>
        <v>43857</v>
      </c>
      <c r="AE8" s="1">
        <f>DATE($C$2,VLOOKUP($C$3,Sources!$F$18:$G$30,2,FALSE),Calendrier!AE7)</f>
        <v>43858</v>
      </c>
      <c r="AF8" s="1">
        <f>DATE($C$2,VLOOKUP($C$3,Sources!$F$18:$G$30,2,FALSE),Calendrier!AF7)</f>
        <v>43859</v>
      </c>
      <c r="AG8" s="1">
        <f>DATE($C$2,VLOOKUP($C$3,Sources!$F$18:$G$30,2,FALSE),Calendrier!AG7)</f>
        <v>43860</v>
      </c>
      <c r="AH8" s="1">
        <f>DATE($C$2,VLOOKUP($C$3,Sources!$F$18:$G$30,2,FALSE),Calendrier!AH7)</f>
        <v>43861</v>
      </c>
    </row>
    <row r="9" spans="2:35" ht="72" customHeight="1" x14ac:dyDescent="0.2">
      <c r="D9" s="20" t="str">
        <f>IF(AND($C$2&lt;&gt;"",$C$4&lt;&gt;""),TEXT(D8,"jjjj")&amp;" "&amp;TEXT(D8,"jj"),"")</f>
        <v>mercredi 01</v>
      </c>
      <c r="E9" s="21" t="str">
        <f t="shared" ref="E9:AH9" si="0">IF(AND($C$2&lt;&gt;"",$C$4&lt;&gt;""),IF(MONTH(E8)=MONTH($D$8),TEXT(E8,"jjjj")&amp;" "&amp;TEXT(E8,"jj"),""),"")</f>
        <v>jeudi 02</v>
      </c>
      <c r="F9" s="21" t="str">
        <f t="shared" si="0"/>
        <v>vendredi 03</v>
      </c>
      <c r="G9" s="21" t="str">
        <f t="shared" si="0"/>
        <v>samedi 04</v>
      </c>
      <c r="H9" s="21" t="str">
        <f t="shared" si="0"/>
        <v>dimanche 05</v>
      </c>
      <c r="I9" s="21" t="str">
        <f t="shared" si="0"/>
        <v>lundi 06</v>
      </c>
      <c r="J9" s="21" t="str">
        <f t="shared" si="0"/>
        <v>mardi 07</v>
      </c>
      <c r="K9" s="21" t="str">
        <f t="shared" si="0"/>
        <v>mercredi 08</v>
      </c>
      <c r="L9" s="21" t="str">
        <f t="shared" si="0"/>
        <v>jeudi 09</v>
      </c>
      <c r="M9" s="21" t="str">
        <f t="shared" si="0"/>
        <v>vendredi 10</v>
      </c>
      <c r="N9" s="21" t="str">
        <f t="shared" si="0"/>
        <v>samedi 11</v>
      </c>
      <c r="O9" s="21" t="str">
        <f t="shared" si="0"/>
        <v>dimanche 12</v>
      </c>
      <c r="P9" s="21" t="str">
        <f t="shared" si="0"/>
        <v>lundi 13</v>
      </c>
      <c r="Q9" s="21" t="str">
        <f t="shared" si="0"/>
        <v>mardi 14</v>
      </c>
      <c r="R9" s="21" t="str">
        <f t="shared" si="0"/>
        <v>mercredi 15</v>
      </c>
      <c r="S9" s="21" t="str">
        <f t="shared" si="0"/>
        <v>jeudi 16</v>
      </c>
      <c r="T9" s="21" t="str">
        <f t="shared" si="0"/>
        <v>vendredi 17</v>
      </c>
      <c r="U9" s="21" t="str">
        <f t="shared" si="0"/>
        <v>samedi 18</v>
      </c>
      <c r="V9" s="21" t="str">
        <f t="shared" si="0"/>
        <v>dimanche 19</v>
      </c>
      <c r="W9" s="21" t="str">
        <f t="shared" si="0"/>
        <v>lundi 20</v>
      </c>
      <c r="X9" s="21" t="str">
        <f t="shared" si="0"/>
        <v>mardi 21</v>
      </c>
      <c r="Y9" s="21" t="str">
        <f t="shared" si="0"/>
        <v>mercredi 22</v>
      </c>
      <c r="Z9" s="21" t="str">
        <f t="shared" si="0"/>
        <v>jeudi 23</v>
      </c>
      <c r="AA9" s="21" t="str">
        <f t="shared" si="0"/>
        <v>vendredi 24</v>
      </c>
      <c r="AB9" s="21" t="str">
        <f t="shared" si="0"/>
        <v>samedi 25</v>
      </c>
      <c r="AC9" s="21" t="str">
        <f t="shared" si="0"/>
        <v>dimanche 26</v>
      </c>
      <c r="AD9" s="21" t="str">
        <f t="shared" si="0"/>
        <v>lundi 27</v>
      </c>
      <c r="AE9" s="21" t="str">
        <f t="shared" si="0"/>
        <v>mardi 28</v>
      </c>
      <c r="AF9" s="21" t="str">
        <f t="shared" si="0"/>
        <v>mercredi 29</v>
      </c>
      <c r="AG9" s="21" t="str">
        <f t="shared" si="0"/>
        <v>jeudi 30</v>
      </c>
      <c r="AH9" s="21" t="str">
        <f t="shared" si="0"/>
        <v>vendredi 31</v>
      </c>
      <c r="AI9" s="2"/>
    </row>
    <row r="10" spans="2:35" x14ac:dyDescent="0.2">
      <c r="C10" s="4" t="str">
        <f>IF($D$9&lt;&gt;"",Sources!J3,"")</f>
        <v>Poste</v>
      </c>
    </row>
    <row r="11" spans="2:35" x14ac:dyDescent="0.2">
      <c r="C11" s="4" t="str">
        <f>IF($D$9&lt;&gt;"",Sources!J4,"")</f>
        <v>Heures théo</v>
      </c>
    </row>
    <row r="12" spans="2:35" x14ac:dyDescent="0.2">
      <c r="C12" s="4" t="str">
        <f>IF($D$9&lt;&gt;"",Sources!J5,"")</f>
        <v>Début matin</v>
      </c>
    </row>
    <row r="13" spans="2:35" x14ac:dyDescent="0.2">
      <c r="C13" s="4" t="str">
        <f>IF($D$9&lt;&gt;"",Sources!J6,"")</f>
        <v>Fin matin</v>
      </c>
    </row>
    <row r="14" spans="2:35" x14ac:dyDescent="0.2">
      <c r="B14" s="5"/>
      <c r="C14" s="4" t="str">
        <f>IF($D$9&lt;&gt;"",Sources!J7,"")</f>
        <v>Début soir</v>
      </c>
    </row>
    <row r="15" spans="2:35" x14ac:dyDescent="0.2">
      <c r="B15" s="5"/>
      <c r="C15" s="4" t="str">
        <f>IF($D$9&lt;&gt;"",Sources!J8,"")</f>
        <v>Fin soir</v>
      </c>
    </row>
    <row r="16" spans="2:35" x14ac:dyDescent="0.2">
      <c r="C16" s="4" t="str">
        <f>IF($D$9&lt;&gt;"",Sources!J9,"")</f>
        <v>Heures réelles</v>
      </c>
    </row>
    <row r="17" spans="3:13" x14ac:dyDescent="0.2">
      <c r="C17" s="4"/>
    </row>
    <row r="18" spans="3:13" x14ac:dyDescent="0.2">
      <c r="C18" s="4"/>
    </row>
    <row r="19" spans="3:13" x14ac:dyDescent="0.2">
      <c r="C19" s="4"/>
    </row>
    <row r="20" spans="3:13" x14ac:dyDescent="0.2">
      <c r="C20" s="4"/>
    </row>
    <row r="21" spans="3:13" x14ac:dyDescent="0.2">
      <c r="C21" s="4"/>
      <c r="M21" s="5"/>
    </row>
    <row r="22" spans="3:13" x14ac:dyDescent="0.2">
      <c r="C22" s="4"/>
      <c r="E22" s="5"/>
      <c r="M22" s="5"/>
    </row>
    <row r="23" spans="3:13" x14ac:dyDescent="0.2">
      <c r="C23" s="4"/>
      <c r="E23" s="5"/>
      <c r="M23" s="5"/>
    </row>
    <row r="24" spans="3:13" x14ac:dyDescent="0.2">
      <c r="C24" s="4"/>
      <c r="E24" s="5"/>
      <c r="M24" s="5"/>
    </row>
    <row r="25" spans="3:13" x14ac:dyDescent="0.2">
      <c r="C25" s="4"/>
      <c r="E25" s="5"/>
      <c r="M25" s="5"/>
    </row>
    <row r="26" spans="3:13" x14ac:dyDescent="0.2">
      <c r="C26" s="4"/>
    </row>
  </sheetData>
  <mergeCells count="1">
    <mergeCell ref="F2:AE5"/>
  </mergeCells>
  <conditionalFormatting sqref="F2:AE5">
    <cfRule type="expression" dxfId="4" priority="6">
      <formula>$F$2&lt;&gt;""</formula>
    </cfRule>
  </conditionalFormatting>
  <conditionalFormatting sqref="D9:AH9">
    <cfRule type="expression" dxfId="3" priority="5">
      <formula>D$9&lt;&gt;""</formula>
    </cfRule>
  </conditionalFormatting>
  <conditionalFormatting sqref="C10:C16">
    <cfRule type="expression" dxfId="2" priority="4">
      <formula>$D$9&lt;&gt;""</formula>
    </cfRule>
  </conditionalFormatting>
  <conditionalFormatting sqref="D10:AH16">
    <cfRule type="expression" dxfId="1" priority="2">
      <formula>D$9&lt;&gt;""</formula>
    </cfRule>
  </conditionalFormatting>
  <conditionalFormatting sqref="D9:AH16">
    <cfRule type="expression" dxfId="0" priority="1">
      <formula>AND(D$9&lt;&gt;"",OR(WEEKDAY(D$8,2)=6,WEEKDAY(D$8,2)=7))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9D7E175-FD99-EB48-A54C-93E33C0EC14A}">
          <x14:formula1>
            <xm:f>Sources!$H$19:$H$30</xm:f>
          </x14:formula1>
          <xm:sqref>C2</xm:sqref>
        </x14:dataValidation>
        <x14:dataValidation type="list" allowBlank="1" showInputMessage="1" showErrorMessage="1" xr:uid="{F7CBCFFA-8BA1-DB40-94EF-0A87DB33EAD8}">
          <x14:formula1>
            <xm:f>Sources!$F$19:$F$30</xm:f>
          </x14:formula1>
          <xm:sqref>C3</xm:sqref>
        </x14:dataValidation>
        <x14:dataValidation type="list" allowBlank="1" showInputMessage="1" showErrorMessage="1" xr:uid="{43891139-25D3-2F4D-AFEE-716F15613637}">
          <x14:formula1>
            <xm:f>Sources!$H$3:$H$5</xm:f>
          </x14:formula1>
          <xm:sqref>C4</xm:sqref>
        </x14:dataValidation>
        <x14:dataValidation type="list" allowBlank="1" showInputMessage="1" showErrorMessage="1" xr:uid="{484DBF55-A592-AB4E-867B-02278A1070A0}">
          <x14:formula1>
            <xm:f>Sources!$L$3:$L$12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A1:O30"/>
  <sheetViews>
    <sheetView workbookViewId="0">
      <selection activeCell="G19" sqref="G19"/>
    </sheetView>
  </sheetViews>
  <sheetFormatPr baseColWidth="10" defaultRowHeight="15" x14ac:dyDescent="0.2"/>
  <cols>
    <col min="14" max="14" width="21.5" customWidth="1"/>
  </cols>
  <sheetData>
    <row r="1" spans="1:15" x14ac:dyDescent="0.2">
      <c r="A1" t="s">
        <v>49</v>
      </c>
      <c r="B1">
        <v>2020</v>
      </c>
    </row>
    <row r="2" spans="1:15" x14ac:dyDescent="0.2">
      <c r="H2" s="6" t="s">
        <v>16</v>
      </c>
      <c r="J2" s="6" t="s">
        <v>60</v>
      </c>
      <c r="L2" s="6" t="s">
        <v>19</v>
      </c>
      <c r="N2" s="6" t="s">
        <v>24</v>
      </c>
      <c r="O2" s="12" t="s">
        <v>25</v>
      </c>
    </row>
    <row r="3" spans="1:15" x14ac:dyDescent="0.2">
      <c r="A3" t="s">
        <v>26</v>
      </c>
      <c r="B3" s="13">
        <v>43831</v>
      </c>
      <c r="C3" t="s">
        <v>27</v>
      </c>
      <c r="H3" s="8" t="s">
        <v>22</v>
      </c>
      <c r="J3" s="9" t="s">
        <v>61</v>
      </c>
      <c r="L3" s="7" t="s">
        <v>50</v>
      </c>
    </row>
    <row r="4" spans="1:15" x14ac:dyDescent="0.2">
      <c r="A4" t="s">
        <v>28</v>
      </c>
      <c r="B4" s="13">
        <v>44169</v>
      </c>
      <c r="C4" t="s">
        <v>29</v>
      </c>
      <c r="H4" s="7" t="s">
        <v>21</v>
      </c>
      <c r="J4" s="9" t="s">
        <v>62</v>
      </c>
      <c r="L4" s="7" t="s">
        <v>51</v>
      </c>
    </row>
    <row r="5" spans="1:15" x14ac:dyDescent="0.2">
      <c r="A5" t="s">
        <v>30</v>
      </c>
      <c r="B5" t="s">
        <v>31</v>
      </c>
      <c r="C5" s="13">
        <f>B4+1</f>
        <v>44170</v>
      </c>
      <c r="H5" s="7" t="s">
        <v>23</v>
      </c>
      <c r="J5" s="9" t="s">
        <v>63</v>
      </c>
      <c r="L5" s="7" t="s">
        <v>52</v>
      </c>
    </row>
    <row r="6" spans="1:15" x14ac:dyDescent="0.2">
      <c r="A6" t="s">
        <v>32</v>
      </c>
      <c r="B6" s="13">
        <v>43835</v>
      </c>
      <c r="C6" t="s">
        <v>33</v>
      </c>
      <c r="H6" s="10"/>
      <c r="J6" s="9" t="s">
        <v>64</v>
      </c>
      <c r="L6" s="15" t="s">
        <v>53</v>
      </c>
    </row>
    <row r="7" spans="1:15" x14ac:dyDescent="0.2">
      <c r="A7" s="14">
        <v>43959</v>
      </c>
      <c r="B7" s="13">
        <v>44048</v>
      </c>
      <c r="C7" t="s">
        <v>34</v>
      </c>
      <c r="H7" s="11"/>
      <c r="J7" s="9" t="s">
        <v>65</v>
      </c>
      <c r="L7" s="15" t="s">
        <v>54</v>
      </c>
    </row>
    <row r="8" spans="1:15" x14ac:dyDescent="0.2">
      <c r="A8" t="s">
        <v>35</v>
      </c>
      <c r="B8" t="s">
        <v>36</v>
      </c>
      <c r="C8" s="13">
        <f>B4+39</f>
        <v>44208</v>
      </c>
      <c r="H8" s="11"/>
      <c r="J8" s="9" t="s">
        <v>66</v>
      </c>
      <c r="L8" s="15" t="s">
        <v>55</v>
      </c>
    </row>
    <row r="9" spans="1:15" x14ac:dyDescent="0.2">
      <c r="A9" t="s">
        <v>37</v>
      </c>
      <c r="B9" t="s">
        <v>38</v>
      </c>
      <c r="C9" s="13">
        <f>B4+49</f>
        <v>44218</v>
      </c>
      <c r="H9" s="11"/>
      <c r="J9" s="9" t="s">
        <v>67</v>
      </c>
      <c r="L9" s="15" t="s">
        <v>59</v>
      </c>
    </row>
    <row r="10" spans="1:15" x14ac:dyDescent="0.2">
      <c r="A10" t="s">
        <v>39</v>
      </c>
      <c r="B10" s="13">
        <v>43836</v>
      </c>
      <c r="C10" s="13">
        <f>B4+50</f>
        <v>44219</v>
      </c>
      <c r="H10" s="11"/>
      <c r="J10" s="16"/>
      <c r="L10" s="15" t="s">
        <v>56</v>
      </c>
    </row>
    <row r="11" spans="1:15" x14ac:dyDescent="0.2">
      <c r="A11" s="14">
        <v>44026</v>
      </c>
      <c r="B11" t="s">
        <v>40</v>
      </c>
      <c r="C11" t="s">
        <v>41</v>
      </c>
      <c r="H11" s="11"/>
      <c r="J11" s="16"/>
      <c r="L11" s="15" t="s">
        <v>57</v>
      </c>
    </row>
    <row r="12" spans="1:15" x14ac:dyDescent="0.2">
      <c r="A12" s="14">
        <v>44058</v>
      </c>
      <c r="B12" t="s">
        <v>42</v>
      </c>
      <c r="C12" t="s">
        <v>43</v>
      </c>
      <c r="H12" s="11"/>
      <c r="J12" s="16"/>
      <c r="L12" s="15" t="s">
        <v>58</v>
      </c>
    </row>
    <row r="13" spans="1:15" x14ac:dyDescent="0.2">
      <c r="A13" t="s">
        <v>44</v>
      </c>
      <c r="B13" s="13">
        <v>43841</v>
      </c>
      <c r="C13" t="s">
        <v>45</v>
      </c>
      <c r="H13" s="11"/>
      <c r="J13" s="16"/>
    </row>
    <row r="14" spans="1:15" x14ac:dyDescent="0.2">
      <c r="A14" s="14">
        <v>44146</v>
      </c>
      <c r="B14" s="13">
        <v>44146</v>
      </c>
      <c r="C14" t="s">
        <v>46</v>
      </c>
      <c r="H14" s="11"/>
      <c r="J14" s="16"/>
    </row>
    <row r="15" spans="1:15" x14ac:dyDescent="0.2">
      <c r="A15" s="14">
        <v>44190</v>
      </c>
      <c r="B15" t="s">
        <v>47</v>
      </c>
      <c r="C15" t="s">
        <v>48</v>
      </c>
      <c r="H15" s="11"/>
      <c r="J15" s="16"/>
    </row>
    <row r="16" spans="1:15" x14ac:dyDescent="0.2">
      <c r="H16" s="11"/>
      <c r="J16" s="16"/>
    </row>
    <row r="17" spans="6:10" x14ac:dyDescent="0.2">
      <c r="H17" s="11"/>
      <c r="J17" s="16"/>
    </row>
    <row r="18" spans="6:10" x14ac:dyDescent="0.2">
      <c r="F18" s="6" t="s">
        <v>18</v>
      </c>
      <c r="G18" s="6" t="s">
        <v>20</v>
      </c>
      <c r="H18" s="6" t="s">
        <v>17</v>
      </c>
      <c r="J18" s="16"/>
    </row>
    <row r="19" spans="6:10" x14ac:dyDescent="0.2">
      <c r="F19" s="7" t="s">
        <v>3</v>
      </c>
      <c r="G19" s="7">
        <v>1</v>
      </c>
      <c r="H19" s="7">
        <v>2020</v>
      </c>
      <c r="J19" s="16"/>
    </row>
    <row r="20" spans="6:10" x14ac:dyDescent="0.2">
      <c r="F20" s="7" t="s">
        <v>2</v>
      </c>
      <c r="G20" s="7">
        <v>2</v>
      </c>
      <c r="H20" s="7">
        <v>2021</v>
      </c>
    </row>
    <row r="21" spans="6:10" x14ac:dyDescent="0.2">
      <c r="F21" s="7" t="s">
        <v>4</v>
      </c>
      <c r="G21" s="7">
        <v>3</v>
      </c>
      <c r="H21" s="7">
        <v>2022</v>
      </c>
    </row>
    <row r="22" spans="6:10" x14ac:dyDescent="0.2">
      <c r="F22" s="7" t="s">
        <v>5</v>
      </c>
      <c r="G22" s="7">
        <v>4</v>
      </c>
      <c r="H22" s="7">
        <v>2023</v>
      </c>
    </row>
    <row r="23" spans="6:10" x14ac:dyDescent="0.2">
      <c r="F23" s="7" t="s">
        <v>6</v>
      </c>
      <c r="G23" s="7">
        <v>5</v>
      </c>
      <c r="H23" s="7">
        <v>2024</v>
      </c>
    </row>
    <row r="24" spans="6:10" x14ac:dyDescent="0.2">
      <c r="F24" s="7" t="s">
        <v>7</v>
      </c>
      <c r="G24" s="7">
        <v>6</v>
      </c>
      <c r="H24" s="7">
        <v>2025</v>
      </c>
    </row>
    <row r="25" spans="6:10" x14ac:dyDescent="0.2">
      <c r="F25" s="7" t="s">
        <v>8</v>
      </c>
      <c r="G25" s="7">
        <v>7</v>
      </c>
      <c r="H25" s="7">
        <v>2026</v>
      </c>
    </row>
    <row r="26" spans="6:10" x14ac:dyDescent="0.2">
      <c r="F26" s="7" t="s">
        <v>9</v>
      </c>
      <c r="G26" s="7">
        <v>8</v>
      </c>
      <c r="H26" s="7">
        <v>2027</v>
      </c>
    </row>
    <row r="27" spans="6:10" x14ac:dyDescent="0.2">
      <c r="F27" s="7" t="s">
        <v>10</v>
      </c>
      <c r="G27" s="7">
        <v>9</v>
      </c>
      <c r="H27" s="7">
        <v>2028</v>
      </c>
    </row>
    <row r="28" spans="6:10" x14ac:dyDescent="0.2">
      <c r="F28" s="7" t="s">
        <v>11</v>
      </c>
      <c r="G28" s="7">
        <v>10</v>
      </c>
      <c r="H28" s="7">
        <v>2029</v>
      </c>
    </row>
    <row r="29" spans="6:10" x14ac:dyDescent="0.2">
      <c r="F29" s="7" t="s">
        <v>12</v>
      </c>
      <c r="G29" s="7">
        <v>11</v>
      </c>
      <c r="H29" s="7">
        <v>2030</v>
      </c>
    </row>
    <row r="30" spans="6:10" x14ac:dyDescent="0.2">
      <c r="F30" s="7" t="s">
        <v>13</v>
      </c>
      <c r="G30" s="7">
        <v>12</v>
      </c>
      <c r="H30" s="7">
        <v>2031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Justine Hirth</cp:lastModifiedBy>
  <cp:lastPrinted>2017-12-02T08:35:18Z</cp:lastPrinted>
  <dcterms:created xsi:type="dcterms:W3CDTF">2017-12-01T15:01:31Z</dcterms:created>
  <dcterms:modified xsi:type="dcterms:W3CDTF">2020-02-08T13:02:40Z</dcterms:modified>
</cp:coreProperties>
</file>