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Chateau de la chenevière MT\simulateur\"/>
    </mc:Choice>
  </mc:AlternateContent>
  <xr:revisionPtr revIDLastSave="0" documentId="13_ncr:1_{A2D7D85D-0C27-49D3-BAA9-D823AA2DDB0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ource" sheetId="3" r:id="rId1"/>
    <sheet name="liste" sheetId="1" r:id="rId2"/>
  </sheets>
  <definedNames>
    <definedName name="choixindivi">liste!$C$2</definedName>
    <definedName name="choixsemi">liste!$A$4</definedName>
    <definedName name="listeactivités">tableauactivites[Choix des activités :]</definedName>
    <definedName name="listechambre">tableauchambre[Tarif prestation]</definedName>
    <definedName name="listecocktail">Tableau8[[Choix cocktail ]]</definedName>
    <definedName name="listemenus">tableaumenumidi[Choix du menu le midi]</definedName>
    <definedName name="listepauses">tableaupausesoir[Choix de la pause de l''après-midi]</definedName>
    <definedName name="listetype">tableautype[Type de projet professionnel]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3" l="1"/>
  <c r="H4" i="3"/>
  <c r="R4" i="3"/>
  <c r="I4" i="3" s="1"/>
  <c r="G3" i="3"/>
  <c r="H3" i="3"/>
  <c r="R3" i="3"/>
  <c r="I3" i="3" s="1"/>
  <c r="R2" i="3"/>
  <c r="I2" i="3" s="1"/>
  <c r="G2" i="3"/>
  <c r="H2" i="3"/>
  <c r="P4" i="3" l="1"/>
  <c r="Q4" i="3" s="1"/>
  <c r="P3" i="3"/>
  <c r="Q3" i="3" s="1"/>
  <c r="P2" i="3"/>
  <c r="Q2" i="3" s="1"/>
</calcChain>
</file>

<file path=xl/sharedStrings.xml><?xml version="1.0" encoding="utf-8"?>
<sst xmlns="http://schemas.openxmlformats.org/spreadsheetml/2006/main" count="72" uniqueCount="50">
  <si>
    <t>Type de projet professionnel</t>
  </si>
  <si>
    <t>Demi- journée d'étude</t>
  </si>
  <si>
    <t>Journée d'étude</t>
  </si>
  <si>
    <t>Séminaire résidentiel</t>
  </si>
  <si>
    <t>Tarif prestation</t>
  </si>
  <si>
    <t>Chambre individuelle</t>
  </si>
  <si>
    <t>Chambre double</t>
  </si>
  <si>
    <t>Choix du menu le midi</t>
  </si>
  <si>
    <t>Menu 1 (compris dans la formule)</t>
  </si>
  <si>
    <t>Menu 2 (10€ HT en supplément par personne)</t>
  </si>
  <si>
    <t>Menu 3 (20€ HT en supplément par personne)</t>
  </si>
  <si>
    <t>Choix du menu le soir</t>
  </si>
  <si>
    <t>Choix de la pause du matin</t>
  </si>
  <si>
    <t>Pause classique (compris dans la formule)</t>
  </si>
  <si>
    <t>Pause Terroir ( 12€ HT en supplément par personne)</t>
  </si>
  <si>
    <t>Choix de la pause de l'après-midi</t>
  </si>
  <si>
    <t>Choix des activités :</t>
  </si>
  <si>
    <t>date début</t>
  </si>
  <si>
    <t>date fin</t>
  </si>
  <si>
    <t>Atelier permaculture (10€ HT en supplément par personne)</t>
  </si>
  <si>
    <t>Réalisation de smoothie (10€ HT en supplément par personne)</t>
  </si>
  <si>
    <t>Cours d'œnologie (10€ HT en supplément par personne)</t>
  </si>
  <si>
    <t>Chasse aux trésors (5€ HT en supplément par personne)</t>
  </si>
  <si>
    <t>Murder party (5€ HT en supplément par personne)</t>
  </si>
  <si>
    <t>Rien</t>
  </si>
  <si>
    <t xml:space="preserve">Choix cocktail </t>
  </si>
  <si>
    <t>Formule Cocktail (13€ HT en supplément par personne)</t>
  </si>
  <si>
    <t>Pause Fruitée ( 12€ HT en supplément par personne)</t>
  </si>
  <si>
    <t>Pause Vitalité ( 12€ HT en supplément par personne)</t>
  </si>
  <si>
    <t>Formule Prestige (21€ HT en supplément par personne)</t>
  </si>
  <si>
    <t>05/02/2020</t>
  </si>
  <si>
    <t>journée</t>
  </si>
  <si>
    <t>résidentiel</t>
  </si>
  <si>
    <t>nombre personne</t>
  </si>
  <si>
    <t>demi-journée</t>
  </si>
  <si>
    <t>prix total demi-journée</t>
  </si>
  <si>
    <t>prix total journée</t>
  </si>
  <si>
    <t>prix total séminaire</t>
  </si>
  <si>
    <t>10</t>
  </si>
  <si>
    <t>menu midi</t>
  </si>
  <si>
    <t>menu soir</t>
  </si>
  <si>
    <t>pause matin</t>
  </si>
  <si>
    <t>pause après-midi</t>
  </si>
  <si>
    <t>activités</t>
  </si>
  <si>
    <t>cocktail</t>
  </si>
  <si>
    <t>06/02/2020</t>
  </si>
  <si>
    <t>15</t>
  </si>
  <si>
    <t>PRIX TOTAL</t>
  </si>
  <si>
    <t>PRIX TOTAL PAR PERS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</si>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</sst>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applyAlignment="1">
      <alignment vertical="center"/>
    </xf>
    <xf numFmtId="16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/mm/yy;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1DB1065-5A30-478C-8CE4-7ECA3FD33AAE}" name="Tableau10" displayName="Tableau10" ref="A1:R4" totalsRowShown="0">
  <autoFilter ref="A1:R4" xr:uid="{EE072748-5B7E-4E53-95BE-E2DC7D6CA722}"/>
  <tableColumns count="18">
    <tableColumn id="1" xr3:uid="{EFF7D729-213E-4728-B367-ED8A595E0C02}" name="date début" dataDxfId="13"/>
    <tableColumn id="2" xr3:uid="{5CDA4008-0FE3-4D9E-9695-0B3A5798607C}" name="date fin" dataDxfId="12"/>
    <tableColumn id="3" xr3:uid="{DF39CA60-B43C-4501-AD2C-775983EE02F0}" name="nombre personne"/>
    <tableColumn id="4" xr3:uid="{6AA092A1-A763-4FBD-8591-1907D1814321}" name="demi-journée"/>
    <tableColumn id="5" xr3:uid="{6A593557-9C41-4BB1-B4D2-CA34360A70E5}" name="journée"/>
    <tableColumn id="6" xr3:uid="{C3665510-5672-4A78-A3C2-DC04169D1976}" name="résidentiel"/>
    <tableColumn id="7" xr3:uid="{8EE9446A-DC5A-4FF5-9BDA-0BEB5FD311ED}" name="prix total demi-journée" dataDxfId="11">
      <calculatedColumnFormula>(IF(D2=TRUE,34,0))*C2</calculatedColumnFormula>
    </tableColumn>
    <tableColumn id="8" xr3:uid="{6245E26F-B449-4EA3-A200-87EECB720333}" name="prix total journée" dataDxfId="10">
      <calculatedColumnFormula>(IF(E2=TRUE,68,0))*C2</calculatedColumnFormula>
    </tableColumn>
    <tableColumn id="9" xr3:uid="{0EA2EF77-80AA-4700-861D-49EE6E9E1210}" name="prix total séminaire" dataDxfId="9">
      <calculatedColumnFormula>(IF(F2=TRUE,299,0))*C2*R2</calculatedColumnFormula>
    </tableColumn>
    <tableColumn id="10" xr3:uid="{870FE092-2A30-44A0-8322-F801B2F1E395}" name="menu midi" dataDxfId="8"/>
    <tableColumn id="11" xr3:uid="{DA9D628C-8B36-43BC-9ABA-D71337FD5DB2}" name="menu soir" dataDxfId="7"/>
    <tableColumn id="12" xr3:uid="{AF3354FA-0F43-4C29-8341-A5B30C4BF0E1}" name="pause matin" dataDxfId="6"/>
    <tableColumn id="13" xr3:uid="{D3EC2F9D-8C74-498C-8DA6-7F9DADA51926}" name="pause après-midi" dataDxfId="5"/>
    <tableColumn id="14" xr3:uid="{5155A2E2-D660-45C2-806F-2B8658715BC2}" name="activités" dataDxfId="4"/>
    <tableColumn id="15" xr3:uid="{C480AE91-2C68-4D5E-AC64-E55291273DAD}" name="cocktail" dataDxfId="3"/>
    <tableColumn id="16" xr3:uid="{42060E45-3D73-4938-A57B-56DE76F0100F}" name="PRIX TOTAL" dataDxfId="2">
      <calculatedColumnFormula>(IF(J2="Menu 1 (compris dans la formule)",0,IF(J2="Menu 2 (10€ HT en supplément par personne)",10,IF(J2="Menu 3 (20€ HT en supplément par personne)",20)))*C2)+(IF(K2="Menu 1 (compris dans la formule)",0,IF(K2="Menu 2 (10€ HT en supplément par personne)",10,IF(K2="Menu 3 (20€ HT en supplément par personne)",20)))*C2)+ (IF(L2="Pause classique (compris dans la formule)",0,IF(L2="Pause Terroir ( 12€ HT en supplément par personne)",12,IF(L2="Pause Fruitée ( 12€ HT en supplément par personne)",12,IF(L2="Pause Vitalité ( 12€ HT en supplément par personne)",12))))*C2)+ (IF(M2="Pause classique (compris dans la formule)",0,IF(M2="Pause Terroir ( 12€ HT en supplément par personne)",12,IF(M2="Pause Fruitée ( 12€ HT en supplément par personne)",12,IF(M2="Pause Vitalité ( 12€ HT en supplément par personne)",12))))*C2) +(IF(N2="Rien",0,IF(N2="Réalisation de smoothie (10€ HT en supplément par personne)",10,IF(N2="Cours d'œnologie (10€ HT en supplément par personne)",10,IF(N2="Murder party (5€ HT en supplément par personne)",5,IF(N2=" Chasse aux trésors (5€ HT en supplément par personne)",5,IF(N2="Atelier permaculture (10€ HT en supplément par personne)",10))))))*C2) +(IF(O2="Rien",0,IF(O2="Formule Cocktail (13€ HT en supplément par personne)",13,IF(O2="Formule Prestige (21€ HT en supplément par personne)",21)))*C2)+G2+H2+I2</calculatedColumnFormula>
    </tableColumn>
    <tableColumn id="17" xr3:uid="{5F38C8AD-703D-4BAD-9046-C9DBB55D5CF4}" name="PRIX TOTAL PAR PERS" dataDxfId="1">
      <calculatedColumnFormula>P2/C2</calculatedColumnFormula>
    </tableColumn>
    <tableColumn id="18" xr3:uid="{27F19B87-B0FA-4A2E-978F-AE4832EE7325}" name="durée" dataDxfId="0">
      <calculatedColumnFormula>_xlfn.DAYS(B2,A2)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F68F1-C5CC-4DB4-961B-6C6F7654C491}" name="tableautype" displayName="tableautype" ref="A1:A4" totalsRowShown="0">
  <autoFilter ref="A1:A4" xr:uid="{C1634D9F-0966-421C-BA39-29B3E06987AD}"/>
  <tableColumns count="1">
    <tableColumn id="1" xr3:uid="{D7A0863B-7E46-4FBA-940B-01FC64886DD0}" name="Type de projet professionnel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E5B839-5BD2-4A51-B51D-164C284C1637}" name="tableauchambre" displayName="tableauchambre" ref="C1:C3" totalsRowShown="0">
  <autoFilter ref="C1:C3" xr:uid="{97EB0F00-59E5-4B14-8421-4DEC0EC4CE86}"/>
  <tableColumns count="1">
    <tableColumn id="1" xr3:uid="{2F23DAA7-2F42-4062-937D-B1BEB39A84D8}" name="Tarif prest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2140DF-E9FB-44AB-9AB8-3E57F8F9E060}" name="tableaumenumidi" displayName="tableaumenumidi" ref="E1:E4" totalsRowShown="0">
  <autoFilter ref="E1:E4" xr:uid="{79C4594C-0BB3-43EB-82CD-8B63B67A1E02}"/>
  <tableColumns count="1">
    <tableColumn id="1" xr3:uid="{2B270FFD-D42C-4B5F-8363-7A82953C37FA}" name="Choix du menu le midi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67C834-B8BA-48A3-9DA8-7A3168BC6A94}" name="tableaumenusoir" displayName="tableaumenusoir" ref="G1:G4" totalsRowShown="0">
  <autoFilter ref="G1:G4" xr:uid="{67C54367-C4EC-4F6F-B052-4A15C00E613C}"/>
  <tableColumns count="1">
    <tableColumn id="1" xr3:uid="{2F6AEB67-81AC-4127-B034-F1CED8CA6DBD}" name="Choix du menu le soir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535408C-9BC9-481F-A15C-F8B5E1A3EFB9}" name="tableaupausematin" displayName="tableaupausematin" ref="A7:A11" totalsRowShown="0">
  <autoFilter ref="A7:A11" xr:uid="{DB8C8AC1-EC42-4CAD-B9E3-B0C1C97A296B}"/>
  <tableColumns count="1">
    <tableColumn id="1" xr3:uid="{CB3171E4-9F36-4F7E-955B-FC56061667A5}" name="Choix de la pause du matin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E8443DD-6DE2-4E98-83B9-4EFB4117E513}" name="tableaupausesoir" displayName="tableaupausesoir" ref="E7:E11" totalsRowShown="0">
  <autoFilter ref="E7:E11" xr:uid="{03FE2333-DE59-4D34-8C21-19652D164657}"/>
  <tableColumns count="1">
    <tableColumn id="1" xr3:uid="{0438006F-805F-45C1-8DE7-63884E891E58}" name="Choix de la pause de l'après-midi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83CDE77-C264-4E5D-A1BC-20D6209F5C96}" name="tableauactivites" displayName="tableauactivites" ref="G7:G13" totalsRowShown="0">
  <autoFilter ref="G7:G13" xr:uid="{A5160C2F-EF94-4E6F-B065-9A48C36AB204}"/>
  <tableColumns count="1">
    <tableColumn id="1" xr3:uid="{BED3B063-DECB-4B49-B301-EE0F2425DD40}" name="Choix des activités :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73A2080-06C3-461B-A8CD-73549E89AEAE}" name="Tableau8" displayName="Tableau8" ref="A13:A16" totalsRowShown="0">
  <autoFilter ref="A13:A16" xr:uid="{53D004A8-9A25-471C-98C0-3DE5D8261355}"/>
  <tableColumns count="1">
    <tableColumn id="1" xr3:uid="{3B8D3D3E-E076-47B9-87AD-C4BC6E46B08E}" name="Choix cocktail 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05E5A-F86E-498F-ACCD-BACCA03539AC}">
  <sheetPr codeName="Feuil2"/>
  <dimension ref="A1:R4"/>
  <sheetViews>
    <sheetView tabSelected="1" zoomScaleNormal="100" workbookViewId="0">
      <selection activeCell="A4" sqref="A4"/>
    </sheetView>
  </sheetViews>
  <sheetFormatPr baseColWidth="10" defaultRowHeight="15" x14ac:dyDescent="0.25"/>
  <cols>
    <col min="1" max="1" width="19.28515625" style="4" customWidth="1"/>
    <col min="2" max="2" width="20" style="3" customWidth="1"/>
    <col min="3" max="3" width="20.5703125" customWidth="1"/>
    <col min="4" max="4" width="21.28515625" customWidth="1"/>
    <col min="5" max="5" width="29.28515625" customWidth="1"/>
    <col min="6" max="6" width="22.140625" customWidth="1"/>
    <col min="7" max="7" width="27" customWidth="1"/>
    <col min="8" max="8" width="21.140625" customWidth="1"/>
    <col min="9" max="9" width="24.85546875" customWidth="1"/>
    <col min="10" max="10" width="42.140625" customWidth="1"/>
    <col min="11" max="11" width="44.140625" customWidth="1"/>
    <col min="12" max="12" width="45.140625" customWidth="1"/>
    <col min="13" max="13" width="42.5703125" customWidth="1"/>
    <col min="14" max="14" width="41.85546875" customWidth="1"/>
    <col min="15" max="15" width="56.7109375" customWidth="1"/>
    <col min="16" max="16" width="20.7109375" customWidth="1"/>
    <col min="17" max="17" width="35.140625" customWidth="1"/>
  </cols>
  <sheetData>
    <row r="1" spans="1:18" x14ac:dyDescent="0.25">
      <c r="A1" s="4" t="s">
        <v>17</v>
      </c>
      <c r="B1" s="3" t="s">
        <v>18</v>
      </c>
      <c r="C1" t="s">
        <v>33</v>
      </c>
      <c r="D1" t="s">
        <v>34</v>
      </c>
      <c r="E1" t="s">
        <v>31</v>
      </c>
      <c r="F1" t="s">
        <v>32</v>
      </c>
      <c r="G1" t="s">
        <v>35</v>
      </c>
      <c r="H1" t="s">
        <v>36</v>
      </c>
      <c r="I1" t="s">
        <v>37</v>
      </c>
      <c r="J1" t="s">
        <v>39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  <c r="P1" t="s">
        <v>47</v>
      </c>
      <c r="Q1" t="s">
        <v>48</v>
      </c>
      <c r="R1" t="s">
        <v>49</v>
      </c>
    </row>
    <row r="2" spans="1:18" x14ac:dyDescent="0.25">
      <c r="G2" s="1">
        <f>(IF(D2=TRUE,34,0))*C2</f>
        <v>0</v>
      </c>
      <c r="H2" s="1">
        <f>(IF(E2=TRUE,68,0))*C2</f>
        <v>0</v>
      </c>
      <c r="I2" s="1">
        <f t="shared" ref="I2" si="0">(IF(F2=TRUE,299,0))*C2*R2</f>
        <v>0</v>
      </c>
      <c r="J2" s="1"/>
      <c r="K2" s="1"/>
      <c r="L2" s="1"/>
      <c r="M2" s="1"/>
      <c r="N2" s="1"/>
      <c r="O2" s="1"/>
      <c r="P2" s="2">
        <f t="shared" ref="P2" si="1">(IF(J2="Menu 1 (compris dans la formule)",0,IF(J2="Menu 2 (10€ HT en supplément par personne)",10,IF(J2="Menu 3 (20€ HT en supplément par personne)",20)))*C2)+(IF(K2="Menu 1 (compris dans la formule)",0,IF(K2="Menu 2 (10€ HT en supplément par personne)",10,IF(K2="Menu 3 (20€ HT en supplément par personne)",20)))*C2)+ (IF(L2="Pause classique (compris dans la formule)",0,IF(L2="Pause Terroir ( 12€ HT en supplément par personne)",12,IF(L2="Pause Fruitée ( 12€ HT en supplément par personne)",12,IF(L2="Pause Vitalité ( 12€ HT en supplément par personne)",12))))*C2)+ (IF(M2="Pause classique (compris dans la formule)",0,IF(M2="Pause Terroir ( 12€ HT en supplément par personne)",12,IF(M2="Pause Fruitée ( 12€ HT en supplément par personne)",12,IF(M2="Pause Vitalité ( 12€ HT en supplément par personne)",12))))*C2) +(IF(N2="Rien",0,IF(N2="Réalisation de smoothie (10€ HT en supplément par personne)",10,IF(N2="Cours d'œnologie (10€ HT en supplément par personne)",10,IF(N2="Murder party (5€ HT en supplément par personne)",5,IF(N2=" Chasse aux trésors (5€ HT en supplément par personne)",5,IF(N2="Atelier permaculture (10€ HT en supplément par personne)",10))))))*C2) +(IF(O2="Rien",0,IF(O2="Formule Cocktail (13€ HT en supplément par personne)",13,IF(O2="Formule Prestige (21€ HT en supplément par personne)",21)))*C2)+G2+H2+I2</f>
        <v>0</v>
      </c>
      <c r="Q2" s="1" t="e">
        <f t="shared" ref="Q2" si="2">P2/C2</f>
        <v>#DIV/0!</v>
      </c>
      <c r="R2" s="1">
        <f t="shared" ref="R2" si="3">_xlfn.DAYS(B2,A2)</f>
        <v>0</v>
      </c>
    </row>
    <row r="3" spans="1:18" x14ac:dyDescent="0.25">
      <c r="A3" s="4" t="s">
        <v>30</v>
      </c>
      <c r="B3" s="3" t="s">
        <v>45</v>
      </c>
      <c r="C3" t="s">
        <v>38</v>
      </c>
      <c r="D3" t="b">
        <v>0</v>
      </c>
      <c r="E3" t="b">
        <v>0</v>
      </c>
      <c r="F3" t="b">
        <v>1</v>
      </c>
      <c r="G3" s="1">
        <f>(IF(D3=TRUE,34,0))*C3</f>
        <v>0</v>
      </c>
      <c r="H3" s="1">
        <f>(IF(E3=TRUE,68,0))*C3</f>
        <v>0</v>
      </c>
      <c r="I3" s="1">
        <f>(IF(F3=TRUE,299,0))*C3*R3</f>
        <v>2990</v>
      </c>
      <c r="J3" s="1" t="s">
        <v>10</v>
      </c>
      <c r="K3" s="1" t="s">
        <v>9</v>
      </c>
      <c r="L3" s="1" t="s">
        <v>14</v>
      </c>
      <c r="M3" s="1" t="s">
        <v>27</v>
      </c>
      <c r="N3" s="1" t="s">
        <v>21</v>
      </c>
      <c r="O3" s="1" t="s">
        <v>29</v>
      </c>
      <c r="P3" s="1">
        <f>(IF(J3="Menu 1 (compris dans la formule)",0,IF(J3="Menu 2 (10€ HT en supplément par personne)",10,IF(J3="Menu 3 (20€ HT en supplément par personne)",20)))*C3)+(IF(K3="Menu 1 (compris dans la formule)",0,IF(K3="Menu 2 (10€ HT en supplément par personne)",10,IF(K3="Menu 3 (20€ HT en supplément par personne)",20)))*C3)+ (IF(L3="Pause classique (compris dans la formule)",0,IF(L3="Pause Terroir ( 12€ HT en supplément par personne)",12,IF(L3="Pause Fruitée ( 12€ HT en supplément par personne)",12,IF(L3="Pause Vitalité ( 12€ HT en supplément par personne)",12))))*C3)+ (IF(M3="Pause classique (compris dans la formule)",0,IF(M3="Pause Terroir ( 12€ HT en supplément par personne)",12,IF(M3="Pause Fruitée ( 12€ HT en supplément par personne)",12,IF(M3="Pause Vitalité ( 12€ HT en supplément par personne)",12))))*C3) +(IF(N3="Rien",0,IF(N3="Réalisation de smoothie (10€ HT en supplément par personne)",10,IF(N3="Cours d'œnologie (10€ HT en supplément par personne)",10,IF(N3="Murder party (5€ HT en supplément par personne)",5,IF(N3=" Chasse aux trésors (5€ HT en supplément par personne)",5,IF(N3="Atelier permaculture (10€ HT en supplément par personne)",10))))))*C3) +(IF(O3="Rien",0,IF(O3="Formule Cocktail (13€ HT en supplément par personne)",13,IF(O3="Formule Prestige (21€ HT en supplément par personne)",21)))*C3)+G3+H3+I3</f>
        <v>3840</v>
      </c>
      <c r="Q3" s="1">
        <f>P3/C3</f>
        <v>384</v>
      </c>
      <c r="R3" s="1">
        <f>_xlfn.DAYS(B3,A3)</f>
        <v>1</v>
      </c>
    </row>
    <row r="4" spans="1:18" x14ac:dyDescent="0.25">
      <c r="A4" s="4" t="s">
        <v>30</v>
      </c>
      <c r="B4" s="3" t="s">
        <v>45</v>
      </c>
      <c r="C4" t="s">
        <v>46</v>
      </c>
      <c r="D4" t="b">
        <v>0</v>
      </c>
      <c r="E4" t="b">
        <v>0</v>
      </c>
      <c r="F4" t="b">
        <v>1</v>
      </c>
      <c r="G4" s="1">
        <f>(IF(D4=TRUE,34,0))*C4</f>
        <v>0</v>
      </c>
      <c r="H4" s="1">
        <f>(IF(E4=TRUE,68,0))*C4</f>
        <v>0</v>
      </c>
      <c r="I4" s="1">
        <f>(IF(F4=TRUE,299,0))*C4*R4</f>
        <v>4485</v>
      </c>
      <c r="J4" s="1" t="s">
        <v>10</v>
      </c>
      <c r="K4" s="1" t="s">
        <v>9</v>
      </c>
      <c r="L4" s="1" t="s">
        <v>27</v>
      </c>
      <c r="M4" s="1" t="s">
        <v>13</v>
      </c>
      <c r="N4" s="1" t="s">
        <v>21</v>
      </c>
      <c r="O4" s="1" t="s">
        <v>29</v>
      </c>
      <c r="P4" s="1">
        <f>(IF(J4="Menu 1 (compris dans la formule)",0,IF(J4="Menu 2 (10€ HT en supplément par personne)",10,IF(J4="Menu 3 (20€ HT en supplément par personne)",20)))*C4)+(IF(K4="Menu 1 (compris dans la formule)",0,IF(K4="Menu 2 (10€ HT en supplément par personne)",10,IF(K4="Menu 3 (20€ HT en supplément par personne)",20)))*C4)+ (IF(L4="Pause classique (compris dans la formule)",0,IF(L4="Pause Terroir ( 12€ HT en supplément par personne)",12,IF(L4="Pause Fruitée ( 12€ HT en supplément par personne)",12,IF(L4="Pause Vitalité ( 12€ HT en supplément par personne)",12))))*C4)+ (IF(M4="Pause classique (compris dans la formule)",0,IF(M4="Pause Terroir ( 12€ HT en supplément par personne)",12,IF(M4="Pause Fruitée ( 12€ HT en supplément par personne)",12,IF(M4="Pause Vitalité ( 12€ HT en supplément par personne)",12))))*C4) +(IF(N4="Rien",0,IF(N4="Réalisation de smoothie (10€ HT en supplément par personne)",10,IF(N4="Cours d'œnologie (10€ HT en supplément par personne)",10,IF(N4="Murder party (5€ HT en supplément par personne)",5,IF(N4=" Chasse aux trésors (5€ HT en supplément par personne)",5,IF(N4="Atelier permaculture (10€ HT en supplément par personne)",10))))))*C4) +(IF(O4="Rien",0,IF(O4="Formule Cocktail (13€ HT en supplément par personne)",13,IF(O4="Formule Prestige (21€ HT en supplément par personne)",21)))*C4)+G4+H4+I4</f>
        <v>5580</v>
      </c>
      <c r="Q4" s="1">
        <f>P4/C4</f>
        <v>372</v>
      </c>
      <c r="R4" s="1">
        <f>_xlfn.DAYS(B4,A4)</f>
        <v>1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6"/>
  <sheetViews>
    <sheetView workbookViewId="0">
      <selection activeCell="A16" sqref="A16"/>
    </sheetView>
  </sheetViews>
  <sheetFormatPr baseColWidth="10" defaultColWidth="9.140625" defaultRowHeight="15" x14ac:dyDescent="0.25"/>
  <cols>
    <col min="1" max="1" width="49.85546875" customWidth="1"/>
    <col min="3" max="3" width="22.140625" customWidth="1"/>
    <col min="5" max="5" width="48.5703125" customWidth="1"/>
    <col min="7" max="7" width="61.7109375" customWidth="1"/>
  </cols>
  <sheetData>
    <row r="1" spans="1:7" x14ac:dyDescent="0.25">
      <c r="A1" t="s">
        <v>0</v>
      </c>
      <c r="C1" t="s">
        <v>4</v>
      </c>
      <c r="E1" t="s">
        <v>7</v>
      </c>
      <c r="G1" t="s">
        <v>11</v>
      </c>
    </row>
    <row r="2" spans="1:7" x14ac:dyDescent="0.25">
      <c r="A2" t="s">
        <v>1</v>
      </c>
      <c r="C2" t="s">
        <v>5</v>
      </c>
      <c r="E2" t="s">
        <v>8</v>
      </c>
      <c r="G2" t="s">
        <v>8</v>
      </c>
    </row>
    <row r="3" spans="1:7" x14ac:dyDescent="0.25">
      <c r="A3" t="s">
        <v>2</v>
      </c>
      <c r="C3" t="s">
        <v>6</v>
      </c>
      <c r="E3" t="s">
        <v>9</v>
      </c>
      <c r="G3" t="s">
        <v>9</v>
      </c>
    </row>
    <row r="4" spans="1:7" x14ac:dyDescent="0.25">
      <c r="A4" t="s">
        <v>3</v>
      </c>
      <c r="E4" t="s">
        <v>10</v>
      </c>
      <c r="G4" t="s">
        <v>10</v>
      </c>
    </row>
    <row r="7" spans="1:7" x14ac:dyDescent="0.25">
      <c r="A7" t="s">
        <v>12</v>
      </c>
      <c r="E7" t="s">
        <v>15</v>
      </c>
      <c r="G7" t="s">
        <v>16</v>
      </c>
    </row>
    <row r="8" spans="1:7" x14ac:dyDescent="0.25">
      <c r="A8" t="s">
        <v>13</v>
      </c>
      <c r="E8" t="s">
        <v>13</v>
      </c>
      <c r="G8" t="s">
        <v>24</v>
      </c>
    </row>
    <row r="9" spans="1:7" x14ac:dyDescent="0.25">
      <c r="A9" t="s">
        <v>14</v>
      </c>
      <c r="E9" t="s">
        <v>14</v>
      </c>
      <c r="G9" t="s">
        <v>20</v>
      </c>
    </row>
    <row r="10" spans="1:7" x14ac:dyDescent="0.25">
      <c r="A10" t="s">
        <v>27</v>
      </c>
      <c r="E10" t="s">
        <v>27</v>
      </c>
      <c r="G10" t="s">
        <v>21</v>
      </c>
    </row>
    <row r="11" spans="1:7" x14ac:dyDescent="0.25">
      <c r="A11" t="s">
        <v>28</v>
      </c>
      <c r="E11" t="s">
        <v>28</v>
      </c>
      <c r="G11" t="s">
        <v>23</v>
      </c>
    </row>
    <row r="12" spans="1:7" x14ac:dyDescent="0.25">
      <c r="G12" t="s">
        <v>22</v>
      </c>
    </row>
    <row r="13" spans="1:7" x14ac:dyDescent="0.25">
      <c r="A13" t="s">
        <v>25</v>
      </c>
      <c r="G13" t="s">
        <v>19</v>
      </c>
    </row>
    <row r="14" spans="1:7" x14ac:dyDescent="0.25">
      <c r="A14" t="s">
        <v>24</v>
      </c>
    </row>
    <row r="15" spans="1:7" x14ac:dyDescent="0.25">
      <c r="A15" t="s">
        <v>26</v>
      </c>
    </row>
    <row r="16" spans="1:7" x14ac:dyDescent="0.25">
      <c r="A16" t="s">
        <v>29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source</vt:lpstr>
      <vt:lpstr>liste</vt:lpstr>
      <vt:lpstr>choixindivi</vt:lpstr>
      <vt:lpstr>choixsemi</vt:lpstr>
      <vt:lpstr>listeactivités</vt:lpstr>
      <vt:lpstr>listechambre</vt:lpstr>
      <vt:lpstr>listecocktail</vt:lpstr>
      <vt:lpstr>listemenus</vt:lpstr>
      <vt:lpstr>listepauses</vt:lpstr>
      <vt:lpstr>listetype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</dc:creator>
  <cp:lastModifiedBy>Aurelie</cp:lastModifiedBy>
  <dcterms:created xsi:type="dcterms:W3CDTF">2015-06-05T18:19:34Z</dcterms:created>
  <dcterms:modified xsi:type="dcterms:W3CDTF">2020-02-05T10:32:18Z</dcterms:modified>
</cp:coreProperties>
</file>