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Excel - Infos\Fichiers TESTs non finalisés\"/>
    </mc:Choice>
  </mc:AlternateContent>
  <xr:revisionPtr revIDLastSave="0" documentId="13_ncr:1_{05B2C477-271A-4C7F-834B-789CA9BE2AEF}" xr6:coauthVersionLast="47" xr6:coauthVersionMax="47" xr10:uidLastSave="{00000000-0000-0000-0000-000000000000}"/>
  <bookViews>
    <workbookView xWindow="3510" yWindow="285" windowWidth="30495" windowHeight="21315" activeTab="3" xr2:uid="{00000000-000D-0000-FFFF-FFFF00000000}"/>
  </bookViews>
  <sheets>
    <sheet name="Feuil1" sheetId="1" r:id="rId1"/>
    <sheet name="Synthèse" sheetId="2" state="hidden" r:id="rId2"/>
    <sheet name="Inclusion" sheetId="11" state="hidden" r:id="rId3"/>
    <sheet name="Résultat" sheetId="17" r:id="rId4"/>
    <sheet name="Form_Résult" sheetId="18" r:id="rId5"/>
  </sheets>
  <definedNames>
    <definedName name="Plage">Feuil1!#REF!</definedName>
    <definedName name="Plage1">Feuil1!$E$121:$F$126</definedName>
    <definedName name="Plage2">Feuil1!$C$121:$D$140</definedName>
    <definedName name="Plage3">Feuil1!$A$121:$B$146</definedName>
    <definedName name="Plage4">#REF!</definedName>
    <definedName name="Plage5">#REF!</definedName>
    <definedName name="Plage6">#REF!</definedName>
    <definedName name="_xlnm.Print_Area" localSheetId="0">Feuil1!$A$1:$AK$154</definedName>
    <definedName name="_xlnm.Print_Area" localSheetId="3">Résultat!$A$1:$G$58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63" i="1" l="1"/>
  <c r="AU63" i="1"/>
  <c r="AX63" i="1"/>
  <c r="AN63" i="1"/>
  <c r="W3" i="11"/>
  <c r="W4" i="11"/>
  <c r="W5" i="11"/>
  <c r="W6" i="11"/>
  <c r="W7" i="11"/>
  <c r="W8" i="11"/>
  <c r="W9" i="11"/>
  <c r="W2" i="11"/>
  <c r="M63" i="1"/>
  <c r="N63" i="1"/>
  <c r="O63" i="1"/>
  <c r="P63" i="1"/>
  <c r="Q63" i="1"/>
  <c r="R63" i="1"/>
  <c r="S63" i="1"/>
  <c r="T63" i="1"/>
  <c r="U63" i="1"/>
  <c r="V63" i="1"/>
  <c r="L63" i="1"/>
  <c r="C63" i="1"/>
  <c r="D63" i="1"/>
  <c r="E63" i="1"/>
  <c r="F63" i="1"/>
  <c r="G63" i="1"/>
  <c r="H63" i="1"/>
  <c r="I63" i="1"/>
  <c r="J63" i="1"/>
  <c r="AC46" i="1"/>
  <c r="AD46" i="1"/>
  <c r="AE46" i="1"/>
  <c r="AF46" i="1"/>
  <c r="AG46" i="1"/>
  <c r="AH46" i="1"/>
  <c r="AI46" i="1"/>
  <c r="AJ46" i="1"/>
  <c r="AB46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X63" i="1"/>
  <c r="AK63" i="1"/>
  <c r="AK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W63" i="1" l="1"/>
  <c r="AT63" i="1"/>
  <c r="AV63" i="1"/>
  <c r="AO63" i="1"/>
  <c r="AR63" i="1"/>
  <c r="AQ63" i="1"/>
  <c r="AP63" i="1"/>
  <c r="L46" i="1"/>
  <c r="A36" i="1"/>
  <c r="C13" i="2"/>
  <c r="AA46" i="1"/>
  <c r="AL46" i="1"/>
  <c r="AW46" i="1"/>
  <c r="M42" i="1"/>
  <c r="N42" i="1"/>
  <c r="O42" i="1"/>
  <c r="P42" i="1"/>
  <c r="Q42" i="1"/>
  <c r="R42" i="1"/>
  <c r="T42" i="1"/>
  <c r="U42" i="1"/>
  <c r="V42" i="1"/>
  <c r="W42" i="1"/>
  <c r="X42" i="1"/>
  <c r="Y42" i="1"/>
  <c r="Z42" i="1"/>
  <c r="AB42" i="1"/>
  <c r="AC42" i="1"/>
  <c r="AD42" i="1"/>
  <c r="AE42" i="1"/>
  <c r="AF42" i="1"/>
  <c r="AG42" i="1"/>
  <c r="AH42" i="1"/>
  <c r="AI42" i="1"/>
  <c r="AJ42" i="1"/>
  <c r="AK42" i="1"/>
  <c r="M9" i="11"/>
  <c r="P9" i="11"/>
  <c r="Q9" i="11"/>
  <c r="R9" i="11" s="1"/>
  <c r="R15" i="11"/>
  <c r="S15" i="11"/>
  <c r="T15" i="11"/>
  <c r="U15" i="11"/>
  <c r="V15" i="11"/>
  <c r="W15" i="11"/>
  <c r="X15" i="11"/>
  <c r="Y15" i="11"/>
  <c r="Z15" i="11"/>
  <c r="AA15" i="11"/>
  <c r="AA16" i="11" s="1"/>
  <c r="AB15" i="11"/>
  <c r="AB16" i="11" s="1"/>
  <c r="AC15" i="11"/>
  <c r="AC16" i="11" s="1"/>
  <c r="AD15" i="11"/>
  <c r="AE15" i="11"/>
  <c r="AE21" i="11" s="1"/>
  <c r="C35" i="2"/>
  <c r="C43" i="2"/>
  <c r="C44" i="2"/>
  <c r="C46" i="2"/>
  <c r="C47" i="2"/>
  <c r="C51" i="2"/>
  <c r="C52" i="2"/>
  <c r="C59" i="2"/>
  <c r="C60" i="2"/>
  <c r="AR58" i="1" l="1"/>
  <c r="AR69" i="1"/>
  <c r="AR64" i="1"/>
  <c r="C4" i="11"/>
  <c r="A4" i="11"/>
  <c r="D4" i="11"/>
  <c r="I4" i="11"/>
  <c r="E4" i="11"/>
  <c r="B4" i="11"/>
  <c r="F4" i="11"/>
  <c r="H4" i="11"/>
  <c r="G4" i="11"/>
  <c r="L42" i="1"/>
  <c r="D2" i="2"/>
  <c r="S42" i="1"/>
  <c r="A35" i="1"/>
  <c r="AB21" i="11"/>
  <c r="AC21" i="11"/>
  <c r="AA21" i="11"/>
  <c r="C7" i="2"/>
  <c r="C10" i="2"/>
  <c r="AE16" i="11"/>
  <c r="AG41" i="1"/>
  <c r="AG52" i="1"/>
  <c r="E58" i="1"/>
  <c r="AD58" i="1"/>
  <c r="AD69" i="1"/>
  <c r="E69" i="1"/>
  <c r="B17" i="2"/>
  <c r="S9" i="11"/>
  <c r="T9" i="11" s="1"/>
  <c r="V9" i="11" s="1"/>
  <c r="P69" i="1"/>
  <c r="C36" i="2"/>
  <c r="C38" i="2" s="1"/>
  <c r="AD16" i="11"/>
  <c r="AD21" i="11"/>
  <c r="P58" i="1"/>
  <c r="R52" i="1" l="1"/>
  <c r="Z14" i="11"/>
  <c r="X14" i="11"/>
  <c r="X16" i="11" s="1"/>
  <c r="C17" i="2"/>
  <c r="B64" i="2"/>
  <c r="B9" i="2"/>
  <c r="C23" i="2"/>
  <c r="B23" i="2"/>
  <c r="B12" i="2"/>
  <c r="C57" i="2"/>
  <c r="B57" i="2"/>
  <c r="T14" i="11"/>
  <c r="X9" i="11"/>
  <c r="N9" i="11" s="1"/>
  <c r="U9" i="11"/>
  <c r="AR70" i="1" l="1"/>
  <c r="AR65" i="1"/>
  <c r="E56" i="1"/>
  <c r="AG40" i="1"/>
  <c r="AG53" i="1"/>
  <c r="E66" i="1"/>
  <c r="AG49" i="1"/>
  <c r="L10" i="11"/>
  <c r="M10" i="11" s="1"/>
  <c r="N10" i="11" s="1"/>
  <c r="Y14" i="11"/>
  <c r="Y21" i="11" s="1"/>
  <c r="S14" i="11"/>
  <c r="S21" i="11" s="1"/>
  <c r="U14" i="11"/>
  <c r="U16" i="11" s="1"/>
  <c r="X21" i="11"/>
  <c r="C9" i="2"/>
  <c r="C64" i="2"/>
  <c r="C12" i="2"/>
  <c r="P65" i="1"/>
  <c r="R14" i="11"/>
  <c r="Z21" i="11"/>
  <c r="Z16" i="11"/>
  <c r="W14" i="11"/>
  <c r="T21" i="11"/>
  <c r="T16" i="11"/>
  <c r="B6" i="2"/>
  <c r="B19" i="2"/>
  <c r="AR66" i="1" l="1"/>
  <c r="E57" i="1"/>
  <c r="E65" i="1"/>
  <c r="AR71" i="1"/>
  <c r="AR57" i="1"/>
  <c r="AR56" i="1"/>
  <c r="AG39" i="1"/>
  <c r="R53" i="1"/>
  <c r="AG54" i="1"/>
  <c r="L5" i="11"/>
  <c r="P5" i="11" s="1"/>
  <c r="Q5" i="11" s="1"/>
  <c r="R5" i="11" s="1"/>
  <c r="Y16" i="11"/>
  <c r="V14" i="11"/>
  <c r="V16" i="11" s="1"/>
  <c r="L7" i="11"/>
  <c r="P7" i="11" s="1"/>
  <c r="Q7" i="11" s="1"/>
  <c r="R7" i="11" s="1"/>
  <c r="L3" i="11"/>
  <c r="P3" i="11" s="1"/>
  <c r="Q3" i="11" s="1"/>
  <c r="R3" i="11" s="1"/>
  <c r="S3" i="11" s="1"/>
  <c r="T3" i="11" s="1"/>
  <c r="V3" i="11" s="1"/>
  <c r="AD66" i="1"/>
  <c r="S16" i="11"/>
  <c r="L2" i="11"/>
  <c r="U21" i="11"/>
  <c r="L6" i="11"/>
  <c r="P6" i="11" s="1"/>
  <c r="C15" i="2"/>
  <c r="C19" i="2"/>
  <c r="P66" i="1"/>
  <c r="W21" i="11"/>
  <c r="W16" i="11"/>
  <c r="R16" i="11"/>
  <c r="R21" i="11"/>
  <c r="AD57" i="1"/>
  <c r="AD56" i="1"/>
  <c r="AD70" i="1"/>
  <c r="P57" i="1"/>
  <c r="P56" i="1"/>
  <c r="C6" i="2"/>
  <c r="AG48" i="1"/>
  <c r="P70" i="1"/>
  <c r="E70" i="1"/>
  <c r="E71" i="1" l="1"/>
  <c r="H51" i="1"/>
  <c r="R54" i="1"/>
  <c r="R40" i="1"/>
  <c r="R39" i="1"/>
  <c r="P71" i="1"/>
  <c r="M3" i="11"/>
  <c r="V21" i="11"/>
  <c r="U22" i="11" s="1"/>
  <c r="L12" i="11" s="1"/>
  <c r="M12" i="11" s="1"/>
  <c r="N12" i="11" s="1"/>
  <c r="S7" i="11"/>
  <c r="T7" i="11" s="1"/>
  <c r="L8" i="11"/>
  <c r="P8" i="11" s="1"/>
  <c r="Q8" i="11" s="1"/>
  <c r="R8" i="11" s="1"/>
  <c r="S8" i="11" s="1"/>
  <c r="L4" i="11"/>
  <c r="P4" i="11" s="1"/>
  <c r="Q4" i="11" s="1"/>
  <c r="R4" i="11" s="1"/>
  <c r="S4" i="11" s="1"/>
  <c r="P2" i="11"/>
  <c r="Q2" i="11" s="1"/>
  <c r="R2" i="11" s="1"/>
  <c r="S2" i="11" s="1"/>
  <c r="R49" i="1"/>
  <c r="S5" i="11"/>
  <c r="T5" i="11" s="1"/>
  <c r="U18" i="11"/>
  <c r="L11" i="11" s="1"/>
  <c r="M11" i="11" s="1"/>
  <c r="N11" i="11" s="1"/>
  <c r="Q6" i="11"/>
  <c r="R6" i="11" s="1"/>
  <c r="S6" i="11" s="1"/>
  <c r="X3" i="11"/>
  <c r="U3" i="11"/>
  <c r="R48" i="1"/>
  <c r="AD65" i="1"/>
  <c r="AD71" i="1"/>
  <c r="B25" i="2"/>
  <c r="H40" i="1" l="1"/>
  <c r="H46" i="1"/>
  <c r="U7" i="11"/>
  <c r="V7" i="11" s="1"/>
  <c r="X7" i="11" s="1"/>
  <c r="M5" i="11"/>
  <c r="V5" i="11"/>
  <c r="M7" i="11"/>
  <c r="N3" i="11"/>
  <c r="T8" i="11"/>
  <c r="T2" i="11"/>
  <c r="V2" i="11" s="1"/>
  <c r="T4" i="11"/>
  <c r="U5" i="11"/>
  <c r="X5" i="11"/>
  <c r="T6" i="11"/>
  <c r="M8" i="11" l="1"/>
  <c r="N5" i="11"/>
  <c r="U4" i="11"/>
  <c r="V4" i="11" s="1"/>
  <c r="X4" i="11" s="1"/>
  <c r="N7" i="11"/>
  <c r="U2" i="11"/>
  <c r="M2" i="11"/>
  <c r="U8" i="11"/>
  <c r="V8" i="11" s="1"/>
  <c r="M4" i="11"/>
  <c r="X2" i="11"/>
  <c r="U6" i="11"/>
  <c r="V6" i="11" s="1"/>
  <c r="M6" i="11"/>
  <c r="C25" i="2"/>
  <c r="X6" i="11" l="1"/>
  <c r="N6" i="11" s="1"/>
  <c r="N4" i="11"/>
  <c r="X8" i="11"/>
  <c r="N8" i="11" s="1"/>
  <c r="N2" i="11"/>
  <c r="I41" i="1"/>
  <c r="I47" i="1" l="1"/>
  <c r="I52" i="1"/>
  <c r="B62" i="2" l="1"/>
  <c r="C62" i="2" l="1"/>
</calcChain>
</file>

<file path=xl/sharedStrings.xml><?xml version="1.0" encoding="utf-8"?>
<sst xmlns="http://schemas.openxmlformats.org/spreadsheetml/2006/main" count="142" uniqueCount="115">
  <si>
    <t>Découverte de la personnalité</t>
  </si>
  <si>
    <t>= total des lettres de tout l'état civil</t>
  </si>
  <si>
    <t>valeur page 181</t>
  </si>
  <si>
    <t>valeur page 215</t>
  </si>
  <si>
    <t>Défi (page 54)</t>
  </si>
  <si>
    <t>Nombre d'Expression (page 51)</t>
  </si>
  <si>
    <t>Le Moi Intime (page 52)</t>
  </si>
  <si>
    <t>Défi (page 53)</t>
  </si>
  <si>
    <t>= total des consonnes de l'état civil complet</t>
  </si>
  <si>
    <t>valeur page 183</t>
  </si>
  <si>
    <t>= première - dernière consonne</t>
  </si>
  <si>
    <t>L'Elan Spirituel (page 53)</t>
  </si>
  <si>
    <t>= première - dernière voyelle</t>
  </si>
  <si>
    <t>= total des voyelles de l'état civil complet</t>
  </si>
  <si>
    <t>valeur page 184</t>
  </si>
  <si>
    <t>valeur page 187</t>
  </si>
  <si>
    <t>Le nombre de lettres de l'état civil (pg 57)</t>
  </si>
  <si>
    <t>Nombre d'hérédité (page 57)</t>
  </si>
  <si>
    <t>= total des lettres du NOM</t>
  </si>
  <si>
    <t>valeur page</t>
  </si>
  <si>
    <t>Nombre actif (page 58)</t>
  </si>
  <si>
    <t>= total des lettres du prénom usuel</t>
  </si>
  <si>
    <t>La lettre centrale du prénom (page 60)</t>
  </si>
  <si>
    <t>= si nombre impair de lettres</t>
  </si>
  <si>
    <t>valeur page 190</t>
  </si>
  <si>
    <t>Aspect physique de l'individu(page 60)</t>
  </si>
  <si>
    <t>Le chemin de Vie (page 60)</t>
  </si>
  <si>
    <t>valeur page 223</t>
  </si>
  <si>
    <t>Potentiel de l'individu</t>
  </si>
  <si>
    <t>Inclusion (page 65)</t>
  </si>
  <si>
    <t>valeur page 191</t>
  </si>
  <si>
    <t>valeur page 194</t>
  </si>
  <si>
    <t>= les cases qui contiennent la plus grande quantité de nombres</t>
  </si>
  <si>
    <t>Plan de l'expression (page 69)</t>
  </si>
  <si>
    <t>valeur page 195</t>
  </si>
  <si>
    <t>La vibration du jour de naissance (pg 72)</t>
  </si>
  <si>
    <t>nombre d'intensité ou impulsion (pg 69)</t>
  </si>
  <si>
    <t>= dynamise le potentiel de l'individu</t>
  </si>
  <si>
    <t>valeur page 196</t>
  </si>
  <si>
    <t>Défi (si jour à 2 chiffres)</t>
  </si>
  <si>
    <t>= soustraire les deux chiffres</t>
  </si>
  <si>
    <t>Le cadeau d'anniversaire (page 73)</t>
  </si>
  <si>
    <t>valeur page 200</t>
  </si>
  <si>
    <t>Le style de vie</t>
  </si>
  <si>
    <t>La pierre angulaire (page 75)</t>
  </si>
  <si>
    <t>= première lettre du prénom usuel</t>
  </si>
  <si>
    <t>valeur page 41</t>
  </si>
  <si>
    <t>valeur page 23</t>
  </si>
  <si>
    <t>= valeur numérique de la 1ère lettre</t>
  </si>
  <si>
    <t>La première voyelle du prénom (page 76)</t>
  </si>
  <si>
    <t>= lettre</t>
  </si>
  <si>
    <t>= valeur numérique</t>
  </si>
  <si>
    <t>La lettre centrale du prénom (page 76)</t>
  </si>
  <si>
    <t>valeur page 189</t>
  </si>
  <si>
    <t>La dernière pierre (page 76)</t>
  </si>
  <si>
    <t>= dernière lettre du prénom</t>
  </si>
  <si>
    <t>= valeur numérique de la dernière lettre</t>
  </si>
  <si>
    <t>= 9 - défi (seulement si jour à 2 chiffres)</t>
  </si>
  <si>
    <t>= nombre du Moi Intime : valeur  des cons.</t>
  </si>
  <si>
    <t>= voir tableau (Feuil1 page 2)</t>
  </si>
  <si>
    <t>Voyelles</t>
  </si>
  <si>
    <t>Totalité des lettres</t>
  </si>
  <si>
    <t>Consonnes</t>
  </si>
  <si>
    <t>Ce qui doit être réalisé</t>
  </si>
  <si>
    <t>Nombre de réalisation (page 89)</t>
  </si>
  <si>
    <t>= jour de naissance + mois de naissance</t>
  </si>
  <si>
    <t>L'initiale du nom (page 90)</t>
  </si>
  <si>
    <t>valeur page 217</t>
  </si>
  <si>
    <t>= première lettre du nom</t>
  </si>
  <si>
    <t>Initiation spirituelle</t>
  </si>
  <si>
    <t>= expression + élan sprituel + chemin de vie</t>
  </si>
  <si>
    <t>valeur page 222</t>
  </si>
  <si>
    <t>Le moi intime</t>
  </si>
  <si>
    <t>= total de toutes les consonnes de l'état civil</t>
  </si>
  <si>
    <t>= contient toute l'histoire de la vie</t>
  </si>
  <si>
    <t>= défi Elan Spirituel + défi Moi Intime</t>
  </si>
  <si>
    <t>Tableau d'inclusion</t>
  </si>
  <si>
    <t>HPP :</t>
  </si>
  <si>
    <t>LMF :</t>
  </si>
  <si>
    <t>NCE :</t>
  </si>
  <si>
    <t>LMS :</t>
  </si>
  <si>
    <t>LDM :</t>
  </si>
  <si>
    <t>APP :</t>
  </si>
  <si>
    <t>Axe de progression personnelle</t>
  </si>
  <si>
    <t>Les Missions familiales</t>
  </si>
  <si>
    <t>Les Missions sociales</t>
  </si>
  <si>
    <t>Les Dons majeurs</t>
  </si>
  <si>
    <t>Noyau central de l'être</t>
  </si>
  <si>
    <t>Héritages psychologiques principaux</t>
  </si>
  <si>
    <t>MFS :</t>
  </si>
  <si>
    <t>Missions fondamentales et spirituelles</t>
  </si>
  <si>
    <t>PAC :</t>
  </si>
  <si>
    <t>Problématique amoureuse centrale</t>
  </si>
  <si>
    <t>RAP :</t>
  </si>
  <si>
    <t>Registre amoureux préférentiel</t>
  </si>
  <si>
    <t>SIP :</t>
  </si>
  <si>
    <t>LTA :</t>
  </si>
  <si>
    <t>Le Transformateur allié</t>
  </si>
  <si>
    <t>Réduction des nombre en colonne L</t>
  </si>
  <si>
    <t>Calcul du SIP</t>
  </si>
  <si>
    <t>Inclusion</t>
  </si>
  <si>
    <t>Prénom usuel</t>
  </si>
  <si>
    <t>Différence</t>
  </si>
  <si>
    <t>Somme de la ligne ci-dessus :</t>
  </si>
  <si>
    <t>Calcul du LTA</t>
  </si>
  <si>
    <t>Addition</t>
  </si>
  <si>
    <t>Saboteur intérieur préféré</t>
  </si>
  <si>
    <t>AAAAAAAAAAAA</t>
  </si>
  <si>
    <t>BBBBBBBBBBBBB</t>
  </si>
  <si>
    <t>CCCCCCCCCCCCCCC</t>
  </si>
  <si>
    <t>DDDDDDDDD</t>
  </si>
  <si>
    <t>EEEEEEEEEEEE</t>
  </si>
  <si>
    <t>FFFFFFFFFF</t>
  </si>
  <si>
    <t>GGGGGGGGGGG</t>
  </si>
  <si>
    <t>HHHHHHHHHHHHHHHHHHH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</si>
</sst>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6" x14ac:knownFonts="1">
    <font>
      <sz val="10"/>
      <name val="Arial"/>
    </font>
    <font>
      <sz val="12"/>
      <name val="Arial"/>
      <family val="2"/>
    </font>
    <font>
      <sz val="14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b/>
      <sz val="18"/>
      <color indexed="12"/>
      <name val="Arial"/>
      <family val="2"/>
    </font>
    <font>
      <sz val="18"/>
      <name val="Arial"/>
      <family val="2"/>
    </font>
    <font>
      <sz val="20"/>
      <name val="Arial"/>
      <family val="2"/>
    </font>
    <font>
      <b/>
      <sz val="20"/>
      <color indexed="12"/>
      <name val="Arial"/>
      <family val="2"/>
    </font>
    <font>
      <b/>
      <sz val="20"/>
      <color indexed="1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20"/>
      <name val="Arial"/>
      <family val="2"/>
    </font>
    <font>
      <sz val="18"/>
      <color indexed="10"/>
      <name val="Arial"/>
      <family val="2"/>
    </font>
    <font>
      <u/>
      <sz val="10"/>
      <name val="Arial"/>
      <family val="2"/>
    </font>
    <font>
      <b/>
      <sz val="16"/>
      <name val="Arial"/>
      <family val="2"/>
    </font>
    <font>
      <sz val="10"/>
      <color theme="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7" fillId="0" borderId="0"/>
  </cellStyleXfs>
  <cellXfs count="24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1" xfId="0" applyFont="1" applyBorder="1"/>
    <xf numFmtId="0" fontId="2" fillId="0" borderId="8" xfId="0" applyFont="1" applyBorder="1"/>
    <xf numFmtId="0" fontId="2" fillId="0" borderId="4" xfId="0" applyFont="1" applyBorder="1"/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1" fontId="10" fillId="0" borderId="4" xfId="0" applyNumberFormat="1" applyFont="1" applyBorder="1" applyAlignment="1">
      <alignment horizontal="center" vertical="center"/>
    </xf>
    <xf numFmtId="1" fontId="11" fillId="0" borderId="9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" fontId="9" fillId="0" borderId="1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1" fontId="8" fillId="0" borderId="0" xfId="0" applyNumberFormat="1" applyFont="1"/>
    <xf numFmtId="1" fontId="8" fillId="0" borderId="12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/>
    <xf numFmtId="0" fontId="12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8" fillId="0" borderId="11" xfId="0" applyNumberFormat="1" applyFont="1" applyBorder="1" applyAlignment="1">
      <alignment horizontal="center" vertical="center"/>
    </xf>
    <xf numFmtId="0" fontId="8" fillId="0" borderId="10" xfId="0" applyFont="1" applyBorder="1"/>
    <xf numFmtId="1" fontId="8" fillId="0" borderId="13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3" fillId="0" borderId="0" xfId="0" applyFont="1"/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0" xfId="0" applyFont="1"/>
    <xf numFmtId="0" fontId="12" fillId="0" borderId="15" xfId="0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1" xfId="0" applyFont="1" applyBorder="1"/>
    <xf numFmtId="0" fontId="8" fillId="0" borderId="1" xfId="0" applyFont="1" applyBorder="1"/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8" xfId="0" applyFont="1" applyBorder="1"/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8" fillId="0" borderId="4" xfId="0" applyFont="1" applyBorder="1"/>
    <xf numFmtId="0" fontId="7" fillId="0" borderId="13" xfId="0" applyFont="1" applyBorder="1"/>
    <xf numFmtId="0" fontId="9" fillId="0" borderId="4" xfId="0" applyFont="1" applyBorder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0" borderId="0" xfId="0" applyFont="1"/>
    <xf numFmtId="12" fontId="9" fillId="0" borderId="0" xfId="0" applyNumberFormat="1" applyFont="1"/>
    <xf numFmtId="0" fontId="9" fillId="0" borderId="0" xfId="0" applyFont="1" applyAlignment="1">
      <alignment horizontal="left"/>
    </xf>
    <xf numFmtId="0" fontId="9" fillId="0" borderId="10" xfId="0" applyFont="1" applyBorder="1"/>
    <xf numFmtId="1" fontId="10" fillId="0" borderId="5" xfId="0" applyNumberFormat="1" applyFont="1" applyBorder="1" applyAlignment="1">
      <alignment horizontal="center" vertical="center"/>
    </xf>
    <xf numFmtId="1" fontId="9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/>
    <xf numFmtId="2" fontId="9" fillId="0" borderId="0" xfId="0" applyNumberFormat="1" applyFont="1"/>
    <xf numFmtId="164" fontId="6" fillId="0" borderId="0" xfId="0" applyNumberFormat="1" applyFont="1"/>
    <xf numFmtId="1" fontId="6" fillId="0" borderId="0" xfId="0" applyNumberFormat="1" applyFont="1"/>
    <xf numFmtId="165" fontId="6" fillId="0" borderId="0" xfId="0" applyNumberFormat="1" applyFont="1"/>
    <xf numFmtId="2" fontId="6" fillId="0" borderId="0" xfId="0" applyNumberFormat="1" applyFont="1"/>
    <xf numFmtId="0" fontId="6" fillId="0" borderId="0" xfId="0" applyFont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1" fontId="9" fillId="0" borderId="14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49" fontId="0" fillId="0" borderId="0" xfId="0" applyNumberFormat="1"/>
    <xf numFmtId="49" fontId="0" fillId="0" borderId="0" xfId="0" quotePrefix="1" applyNumberFormat="1"/>
    <xf numFmtId="0" fontId="4" fillId="0" borderId="18" xfId="0" applyFont="1" applyBorder="1"/>
    <xf numFmtId="0" fontId="8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/>
    </xf>
    <xf numFmtId="1" fontId="11" fillId="0" borderId="9" xfId="0" applyNumberFormat="1" applyFon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4" xfId="0" applyNumberFormat="1" applyBorder="1"/>
    <xf numFmtId="49" fontId="0" fillId="0" borderId="4" xfId="0" applyNumberFormat="1" applyBorder="1" applyAlignment="1">
      <alignment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 applyAlignment="1">
      <alignment wrapText="1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9" fillId="0" borderId="0" xfId="0" applyFont="1"/>
    <xf numFmtId="0" fontId="18" fillId="0" borderId="0" xfId="0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1" fontId="18" fillId="0" borderId="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165" fontId="17" fillId="0" borderId="0" xfId="0" applyNumberFormat="1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0" fillId="0" borderId="27" xfId="0" applyFont="1" applyBorder="1" applyAlignment="1">
      <alignment horizontal="center"/>
    </xf>
    <xf numFmtId="1" fontId="0" fillId="0" borderId="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1" fontId="8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1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3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1" fontId="6" fillId="0" borderId="0" xfId="0" applyNumberFormat="1" applyFont="1" applyAlignment="1">
      <alignment horizontal="right"/>
    </xf>
    <xf numFmtId="0" fontId="6" fillId="0" borderId="11" xfId="0" applyFont="1" applyBorder="1"/>
    <xf numFmtId="0" fontId="6" fillId="0" borderId="2" xfId="0" applyFont="1" applyBorder="1"/>
    <xf numFmtId="0" fontId="6" fillId="0" borderId="8" xfId="0" applyFont="1" applyBorder="1"/>
    <xf numFmtId="0" fontId="6" fillId="0" borderId="3" xfId="0" applyFont="1" applyBorder="1"/>
    <xf numFmtId="0" fontId="6" fillId="0" borderId="10" xfId="0" applyFont="1" applyBorder="1"/>
    <xf numFmtId="0" fontId="6" fillId="0" borderId="5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4" fillId="0" borderId="25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5" fontId="16" fillId="0" borderId="0" xfId="0" applyNumberFormat="1" applyFont="1" applyAlignment="1">
      <alignment horizontal="center" vertical="center"/>
    </xf>
    <xf numFmtId="1" fontId="16" fillId="0" borderId="0" xfId="0" applyNumberFormat="1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2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6" fillId="0" borderId="20" xfId="0" applyFont="1" applyBorder="1" applyAlignment="1">
      <alignment vertical="center"/>
    </xf>
    <xf numFmtId="1" fontId="6" fillId="0" borderId="20" xfId="0" applyNumberFormat="1" applyFont="1" applyBorder="1" applyAlignment="1">
      <alignment horizontal="center" vertical="center"/>
    </xf>
    <xf numFmtId="1" fontId="6" fillId="0" borderId="20" xfId="0" applyNumberFormat="1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 applyAlignment="1">
      <alignment vertical="center"/>
    </xf>
    <xf numFmtId="0" fontId="6" fillId="0" borderId="23" xfId="0" applyFont="1" applyBorder="1" applyAlignment="1">
      <alignment vertical="center"/>
    </xf>
    <xf numFmtId="2" fontId="6" fillId="0" borderId="0" xfId="0" applyNumberFormat="1" applyFont="1" applyAlignment="1">
      <alignment vertical="center"/>
    </xf>
    <xf numFmtId="165" fontId="6" fillId="0" borderId="25" xfId="0" applyNumberFormat="1" applyFont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6" fillId="0" borderId="19" xfId="0" applyFont="1" applyBorder="1" applyAlignment="1">
      <alignment horizontal="right" vertical="center"/>
    </xf>
    <xf numFmtId="0" fontId="6" fillId="0" borderId="25" xfId="0" applyFont="1" applyBorder="1" applyAlignment="1">
      <alignment horizontal="right" vertical="center"/>
    </xf>
    <xf numFmtId="49" fontId="24" fillId="0" borderId="0" xfId="0" applyNumberFormat="1" applyFont="1"/>
    <xf numFmtId="49" fontId="24" fillId="0" borderId="4" xfId="0" applyNumberFormat="1" applyFont="1" applyBorder="1"/>
    <xf numFmtId="49" fontId="24" fillId="0" borderId="4" xfId="0" applyNumberFormat="1" applyFont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1" fontId="23" fillId="0" borderId="0" xfId="0" applyNumberFormat="1" applyFont="1" applyAlignment="1">
      <alignment horizontal="center" vertical="center"/>
    </xf>
    <xf numFmtId="0" fontId="1" fillId="0" borderId="11" xfId="0" applyFont="1" applyBorder="1"/>
    <xf numFmtId="0" fontId="1" fillId="0" borderId="10" xfId="0" applyFont="1" applyBorder="1"/>
    <xf numFmtId="1" fontId="4" fillId="0" borderId="1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" fontId="4" fillId="0" borderId="2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1" fillId="0" borderId="2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9" fillId="0" borderId="0" xfId="0" applyFont="1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top"/>
    </xf>
    <xf numFmtId="0" fontId="8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9" fontId="18" fillId="0" borderId="18" xfId="0" applyNumberFormat="1" applyFont="1" applyBorder="1" applyAlignment="1">
      <alignment horizontal="center"/>
    </xf>
    <xf numFmtId="49" fontId="18" fillId="0" borderId="6" xfId="0" applyNumberFormat="1" applyFont="1" applyBorder="1" applyAlignment="1">
      <alignment horizontal="center"/>
    </xf>
    <xf numFmtId="49" fontId="18" fillId="0" borderId="7" xfId="0" applyNumberFormat="1" applyFont="1" applyBorder="1" applyAlignment="1">
      <alignment horizontal="center"/>
    </xf>
  </cellXfs>
  <cellStyles count="2">
    <cellStyle name="Normal" xfId="0" builtinId="0"/>
    <cellStyle name="Normal 2" xfId="1" xr:uid="{273F3577-C87D-4CF5-9A08-A5B85589E47D}"/>
  </cellStyles>
  <dxfs count="11">
    <dxf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1200150</xdr:colOff>
      <xdr:row>13</xdr:row>
      <xdr:rowOff>0</xdr:rowOff>
    </xdr:from>
    <xdr:to>
      <xdr:col>34</xdr:col>
      <xdr:colOff>19050</xdr:colOff>
      <xdr:row>19</xdr:row>
      <xdr:rowOff>19050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 bwMode="auto">
        <a:xfrm flipH="1">
          <a:off x="19335750" y="5695950"/>
          <a:ext cx="3276600" cy="26479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13</xdr:row>
      <xdr:rowOff>0</xdr:rowOff>
    </xdr:from>
    <xdr:to>
      <xdr:col>28</xdr:col>
      <xdr:colOff>0</xdr:colOff>
      <xdr:row>19</xdr:row>
      <xdr:rowOff>38100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 bwMode="auto">
        <a:xfrm>
          <a:off x="14897100" y="5695950"/>
          <a:ext cx="3238500" cy="26670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12</xdr:row>
      <xdr:rowOff>419100</xdr:rowOff>
    </xdr:from>
    <xdr:to>
      <xdr:col>25</xdr:col>
      <xdr:colOff>38100</xdr:colOff>
      <xdr:row>14</xdr:row>
      <xdr:rowOff>38100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 bwMode="auto">
        <a:xfrm>
          <a:off x="14916150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13</xdr:row>
      <xdr:rowOff>0</xdr:rowOff>
    </xdr:from>
    <xdr:to>
      <xdr:col>28</xdr:col>
      <xdr:colOff>0</xdr:colOff>
      <xdr:row>14</xdr:row>
      <xdr:rowOff>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 bwMode="auto">
        <a:xfrm flipH="1">
          <a:off x="16859250" y="56959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13</xdr:row>
      <xdr:rowOff>0</xdr:rowOff>
    </xdr:from>
    <xdr:to>
      <xdr:col>30</xdr:col>
      <xdr:colOff>628650</xdr:colOff>
      <xdr:row>14</xdr:row>
      <xdr:rowOff>38100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 bwMode="auto">
        <a:xfrm>
          <a:off x="19354800" y="5695950"/>
          <a:ext cx="127635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12</xdr:row>
      <xdr:rowOff>419100</xdr:rowOff>
    </xdr:from>
    <xdr:to>
      <xdr:col>34</xdr:col>
      <xdr:colOff>19050</xdr:colOff>
      <xdr:row>14</xdr:row>
      <xdr:rowOff>38100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 bwMode="auto">
        <a:xfrm flipH="1">
          <a:off x="21297900" y="5676900"/>
          <a:ext cx="1314450" cy="4953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15</xdr:row>
      <xdr:rowOff>0</xdr:rowOff>
    </xdr:from>
    <xdr:to>
      <xdr:col>28</xdr:col>
      <xdr:colOff>0</xdr:colOff>
      <xdr:row>16</xdr:row>
      <xdr:rowOff>38100</xdr:rowOff>
    </xdr:to>
    <xdr:cxnSp macro="">
      <xdr:nvCxnSpPr>
        <xdr:cNvPr id="3489" name="Connecteur droit avec flèche 3488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CxnSpPr/>
      </xdr:nvCxnSpPr>
      <xdr:spPr bwMode="auto">
        <a:xfrm>
          <a:off x="16840200" y="6572250"/>
          <a:ext cx="1295400" cy="4762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38100</xdr:colOff>
      <xdr:row>15</xdr:row>
      <xdr:rowOff>19050</xdr:rowOff>
    </xdr:from>
    <xdr:to>
      <xdr:col>31</xdr:col>
      <xdr:colOff>38100</xdr:colOff>
      <xdr:row>16</xdr:row>
      <xdr:rowOff>0</xdr:rowOff>
    </xdr:to>
    <xdr:cxnSp macro="">
      <xdr:nvCxnSpPr>
        <xdr:cNvPr id="3491" name="Connecteur droit avec flèche 3490">
          <a:extLst>
            <a:ext uri="{FF2B5EF4-FFF2-40B4-BE49-F238E27FC236}">
              <a16:creationId xmlns:a16="http://schemas.microsoft.com/office/drawing/2014/main" id="{00000000-0008-0000-0000-0000A30D0000}"/>
            </a:ext>
          </a:extLst>
        </xdr:cNvPr>
        <xdr:cNvCxnSpPr/>
      </xdr:nvCxnSpPr>
      <xdr:spPr bwMode="auto">
        <a:xfrm flipH="1">
          <a:off x="19392900" y="659130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19050</xdr:colOff>
      <xdr:row>3</xdr:row>
      <xdr:rowOff>19050</xdr:rowOff>
    </xdr:from>
    <xdr:to>
      <xdr:col>28</xdr:col>
      <xdr:colOff>0</xdr:colOff>
      <xdr:row>8</xdr:row>
      <xdr:rowOff>419100</xdr:rowOff>
    </xdr:to>
    <xdr:cxnSp macro="">
      <xdr:nvCxnSpPr>
        <xdr:cNvPr id="3493" name="Connecteur droit avec flèche 3492">
          <a:extLst>
            <a:ext uri="{FF2B5EF4-FFF2-40B4-BE49-F238E27FC236}">
              <a16:creationId xmlns:a16="http://schemas.microsoft.com/office/drawing/2014/main" id="{00000000-0008-0000-0000-0000A50D0000}"/>
            </a:ext>
          </a:extLst>
        </xdr:cNvPr>
        <xdr:cNvCxnSpPr/>
      </xdr:nvCxnSpPr>
      <xdr:spPr bwMode="auto">
        <a:xfrm flipV="1">
          <a:off x="14916150" y="1333500"/>
          <a:ext cx="321945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3</xdr:row>
      <xdr:rowOff>19050</xdr:rowOff>
    </xdr:from>
    <xdr:to>
      <xdr:col>34</xdr:col>
      <xdr:colOff>19050</xdr:colOff>
      <xdr:row>8</xdr:row>
      <xdr:rowOff>419100</xdr:rowOff>
    </xdr:to>
    <xdr:cxnSp macro="">
      <xdr:nvCxnSpPr>
        <xdr:cNvPr id="3495" name="Connecteur droit avec flèche 3494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CxnSpPr/>
      </xdr:nvCxnSpPr>
      <xdr:spPr bwMode="auto">
        <a:xfrm flipH="1" flipV="1">
          <a:off x="19373850" y="1333500"/>
          <a:ext cx="3238500" cy="25908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0</xdr:colOff>
      <xdr:row>6</xdr:row>
      <xdr:rowOff>19050</xdr:rowOff>
    </xdr:from>
    <xdr:to>
      <xdr:col>28</xdr:col>
      <xdr:colOff>0</xdr:colOff>
      <xdr:row>6</xdr:row>
      <xdr:rowOff>419100</xdr:rowOff>
    </xdr:to>
    <xdr:cxnSp macro="">
      <xdr:nvCxnSpPr>
        <xdr:cNvPr id="3497" name="Connecteur droit avec flèche 3496">
          <a:extLst>
            <a:ext uri="{FF2B5EF4-FFF2-40B4-BE49-F238E27FC236}">
              <a16:creationId xmlns:a16="http://schemas.microsoft.com/office/drawing/2014/main" id="{00000000-0008-0000-0000-0000A90D0000}"/>
            </a:ext>
          </a:extLst>
        </xdr:cNvPr>
        <xdr:cNvCxnSpPr/>
      </xdr:nvCxnSpPr>
      <xdr:spPr bwMode="auto">
        <a:xfrm flipV="1">
          <a:off x="16840200" y="2647950"/>
          <a:ext cx="129540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19050</xdr:colOff>
      <xdr:row>6</xdr:row>
      <xdr:rowOff>38100</xdr:rowOff>
    </xdr:from>
    <xdr:to>
      <xdr:col>31</xdr:col>
      <xdr:colOff>0</xdr:colOff>
      <xdr:row>7</xdr:row>
      <xdr:rowOff>0</xdr:rowOff>
    </xdr:to>
    <xdr:cxnSp macro="">
      <xdr:nvCxnSpPr>
        <xdr:cNvPr id="3499" name="Connecteur droit avec flèche 3498">
          <a:extLst>
            <a:ext uri="{FF2B5EF4-FFF2-40B4-BE49-F238E27FC236}">
              <a16:creationId xmlns:a16="http://schemas.microsoft.com/office/drawing/2014/main" id="{00000000-0008-0000-0000-0000AB0D0000}"/>
            </a:ext>
          </a:extLst>
        </xdr:cNvPr>
        <xdr:cNvCxnSpPr/>
      </xdr:nvCxnSpPr>
      <xdr:spPr bwMode="auto">
        <a:xfrm flipH="1" flipV="1">
          <a:off x="19373850" y="2667000"/>
          <a:ext cx="1276350" cy="4000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23</xdr:col>
      <xdr:colOff>0</xdr:colOff>
      <xdr:row>7</xdr:row>
      <xdr:rowOff>419100</xdr:rowOff>
    </xdr:from>
    <xdr:to>
      <xdr:col>25</xdr:col>
      <xdr:colOff>0</xdr:colOff>
      <xdr:row>9</xdr:row>
      <xdr:rowOff>0</xdr:rowOff>
    </xdr:to>
    <xdr:cxnSp macro="">
      <xdr:nvCxnSpPr>
        <xdr:cNvPr id="3501" name="Connecteur droit avec flèche 3500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CxnSpPr/>
      </xdr:nvCxnSpPr>
      <xdr:spPr bwMode="auto">
        <a:xfrm flipV="1">
          <a:off x="14897100" y="3486150"/>
          <a:ext cx="129540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26</xdr:col>
      <xdr:colOff>19050</xdr:colOff>
      <xdr:row>8</xdr:row>
      <xdr:rowOff>19050</xdr:rowOff>
    </xdr:from>
    <xdr:to>
      <xdr:col>28</xdr:col>
      <xdr:colOff>0</xdr:colOff>
      <xdr:row>9</xdr:row>
      <xdr:rowOff>19050</xdr:rowOff>
    </xdr:to>
    <xdr:cxnSp macro="">
      <xdr:nvCxnSpPr>
        <xdr:cNvPr id="3521" name="Connecteur droit avec flèche 3520">
          <a:extLst>
            <a:ext uri="{FF2B5EF4-FFF2-40B4-BE49-F238E27FC236}">
              <a16:creationId xmlns:a16="http://schemas.microsoft.com/office/drawing/2014/main" id="{00000000-0008-0000-0000-0000C10D0000}"/>
            </a:ext>
          </a:extLst>
        </xdr:cNvPr>
        <xdr:cNvCxnSpPr/>
      </xdr:nvCxnSpPr>
      <xdr:spPr bwMode="auto">
        <a:xfrm flipH="1" flipV="1">
          <a:off x="16859250" y="3524250"/>
          <a:ext cx="1276350" cy="43815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29</xdr:col>
      <xdr:colOff>0</xdr:colOff>
      <xdr:row>8</xdr:row>
      <xdr:rowOff>19050</xdr:rowOff>
    </xdr:from>
    <xdr:to>
      <xdr:col>31</xdr:col>
      <xdr:colOff>0</xdr:colOff>
      <xdr:row>9</xdr:row>
      <xdr:rowOff>0</xdr:rowOff>
    </xdr:to>
    <xdr:cxnSp macro="">
      <xdr:nvCxnSpPr>
        <xdr:cNvPr id="3523" name="Connecteur droit avec flèche 3522">
          <a:extLst>
            <a:ext uri="{FF2B5EF4-FFF2-40B4-BE49-F238E27FC236}">
              <a16:creationId xmlns:a16="http://schemas.microsoft.com/office/drawing/2014/main" id="{00000000-0008-0000-0000-0000C30D0000}"/>
            </a:ext>
          </a:extLst>
        </xdr:cNvPr>
        <xdr:cNvCxnSpPr/>
      </xdr:nvCxnSpPr>
      <xdr:spPr bwMode="auto">
        <a:xfrm flipV="1">
          <a:off x="19354800" y="3524250"/>
          <a:ext cx="1295400" cy="4191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  <xdr:twoCellAnchor>
    <xdr:from>
      <xdr:col>32</xdr:col>
      <xdr:colOff>0</xdr:colOff>
      <xdr:row>8</xdr:row>
      <xdr:rowOff>0</xdr:rowOff>
    </xdr:from>
    <xdr:to>
      <xdr:col>33</xdr:col>
      <xdr:colOff>628650</xdr:colOff>
      <xdr:row>9</xdr:row>
      <xdr:rowOff>19050</xdr:rowOff>
    </xdr:to>
    <xdr:cxnSp macro="">
      <xdr:nvCxnSpPr>
        <xdr:cNvPr id="3525" name="Connecteur droit avec flèche 3524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CxnSpPr/>
      </xdr:nvCxnSpPr>
      <xdr:spPr bwMode="auto">
        <a:xfrm flipH="1" flipV="1">
          <a:off x="21297900" y="3505200"/>
          <a:ext cx="1276350" cy="4572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133350</xdr:colOff>
          <xdr:row>3</xdr:row>
          <xdr:rowOff>0</xdr:rowOff>
        </xdr:from>
        <xdr:to>
          <xdr:col>15</xdr:col>
          <xdr:colOff>742950</xdr:colOff>
          <xdr:row>6</xdr:row>
          <xdr:rowOff>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3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3</xdr:row>
          <xdr:rowOff>9525</xdr:rowOff>
        </xdr:from>
        <xdr:to>
          <xdr:col>16</xdr:col>
          <xdr:colOff>333375</xdr:colOff>
          <xdr:row>6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I155"/>
  <sheetViews>
    <sheetView topLeftCell="A53" zoomScale="50" zoomScaleNormal="50" zoomScaleSheetLayoutView="50" workbookViewId="0">
      <selection activeCell="AM54" sqref="AM54"/>
    </sheetView>
  </sheetViews>
  <sheetFormatPr baseColWidth="10" defaultColWidth="9.7109375" defaultRowHeight="35.1" customHeight="1" outlineLevelRow="1" x14ac:dyDescent="0.2"/>
  <cols>
    <col min="1" max="8" width="9.7109375" style="1" customWidth="1"/>
    <col min="9" max="9" width="9.7109375" style="8" customWidth="1"/>
    <col min="10" max="28" width="9.7109375" style="1"/>
    <col min="29" max="29" width="9.7109375" style="1" customWidth="1"/>
    <col min="30" max="16384" width="9.7109375" style="1"/>
  </cols>
  <sheetData>
    <row r="2" spans="1:37" ht="35.1" customHeight="1" x14ac:dyDescent="0.35">
      <c r="A2" s="11"/>
      <c r="D2" s="11"/>
      <c r="E2" s="11"/>
      <c r="F2" s="11"/>
      <c r="G2" s="11"/>
      <c r="H2" s="11"/>
      <c r="I2" s="29"/>
      <c r="J2" s="29"/>
      <c r="K2" s="208"/>
      <c r="L2" s="208"/>
      <c r="W2" s="31"/>
      <c r="X2" s="31"/>
      <c r="Y2" s="31"/>
      <c r="Z2" s="31"/>
      <c r="AA2" s="31"/>
      <c r="AB2" s="228"/>
      <c r="AC2" s="228"/>
      <c r="AD2" s="228"/>
      <c r="AE2" s="31"/>
      <c r="AF2" s="31"/>
      <c r="AG2" s="31"/>
      <c r="AH2" s="31"/>
      <c r="AI2" s="31"/>
    </row>
    <row r="3" spans="1:37" ht="35.1" customHeight="1" x14ac:dyDescent="0.35">
      <c r="A3" s="11"/>
      <c r="C3" s="11"/>
      <c r="D3" s="11"/>
      <c r="E3" s="11"/>
      <c r="F3" s="11"/>
      <c r="G3" s="11"/>
      <c r="H3" s="11"/>
      <c r="W3" s="31"/>
      <c r="X3" s="31"/>
      <c r="Y3" s="31"/>
      <c r="Z3" s="31"/>
      <c r="AA3" s="31"/>
      <c r="AB3" s="31"/>
      <c r="AC3" s="33"/>
      <c r="AD3" s="31"/>
      <c r="AE3" s="31"/>
      <c r="AF3" s="31"/>
      <c r="AG3" s="31"/>
      <c r="AH3" s="31"/>
      <c r="AI3" s="31"/>
    </row>
    <row r="4" spans="1:37" ht="35.1" customHeight="1" x14ac:dyDescent="0.35">
      <c r="D4" s="11"/>
      <c r="E4" s="11"/>
      <c r="F4" s="11"/>
      <c r="G4" s="11"/>
      <c r="H4" s="11"/>
      <c r="W4" s="31"/>
      <c r="X4" s="31"/>
      <c r="Y4" s="31"/>
      <c r="Z4" s="31"/>
      <c r="AA4" s="31"/>
      <c r="AB4" s="31"/>
      <c r="AC4" s="32"/>
      <c r="AD4" s="31"/>
      <c r="AE4" s="31"/>
      <c r="AF4" s="31"/>
      <c r="AG4" s="31"/>
      <c r="AH4" s="31"/>
      <c r="AI4" s="31"/>
    </row>
    <row r="5" spans="1:37" ht="35.1" customHeight="1" x14ac:dyDescent="0.35">
      <c r="C5" s="11"/>
      <c r="D5" s="11"/>
      <c r="E5" s="11"/>
      <c r="F5" s="11"/>
      <c r="G5" s="11"/>
      <c r="H5" s="11"/>
      <c r="W5" s="31"/>
      <c r="X5" s="31"/>
      <c r="Y5" s="31"/>
      <c r="Z5" s="31"/>
      <c r="AA5" s="31"/>
      <c r="AB5" s="229"/>
      <c r="AC5" s="229"/>
      <c r="AD5" s="229"/>
      <c r="AE5" s="31"/>
      <c r="AF5" s="31"/>
      <c r="AG5" s="31"/>
      <c r="AH5" s="31"/>
      <c r="AI5" s="31"/>
    </row>
    <row r="6" spans="1:37" ht="35.1" customHeight="1" x14ac:dyDescent="0.35">
      <c r="W6" s="31"/>
      <c r="X6" s="31"/>
      <c r="Y6" s="31"/>
      <c r="Z6" s="31"/>
      <c r="AA6" s="31"/>
      <c r="AB6" s="31"/>
      <c r="AC6" s="33"/>
      <c r="AD6" s="31"/>
      <c r="AE6" s="31"/>
      <c r="AF6" s="31"/>
      <c r="AG6" s="31"/>
      <c r="AH6" s="31"/>
      <c r="AI6" s="31"/>
    </row>
    <row r="7" spans="1:37" ht="35.1" customHeight="1" x14ac:dyDescent="0.35"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</row>
    <row r="8" spans="1:37" ht="35.1" customHeight="1" x14ac:dyDescent="0.35">
      <c r="W8" s="31"/>
      <c r="X8" s="31"/>
      <c r="Y8" s="31"/>
      <c r="Z8" s="33"/>
      <c r="AA8" s="31"/>
      <c r="AB8" s="31"/>
      <c r="AC8" s="30"/>
      <c r="AD8" s="31"/>
      <c r="AE8" s="31"/>
      <c r="AF8" s="33"/>
      <c r="AG8" s="31"/>
      <c r="AH8" s="31"/>
      <c r="AI8" s="31"/>
    </row>
    <row r="9" spans="1:37" ht="35.1" customHeight="1" thickBot="1" x14ac:dyDescent="0.4"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</row>
    <row r="10" spans="1:37" ht="35.1" customHeight="1" thickBot="1" x14ac:dyDescent="0.45">
      <c r="A10" s="93"/>
      <c r="B10" s="12"/>
      <c r="C10" s="12"/>
      <c r="D10" s="12"/>
      <c r="E10" s="12"/>
      <c r="F10" s="13"/>
      <c r="G10" s="14"/>
      <c r="H10" s="14"/>
      <c r="I10" s="95"/>
      <c r="J10" s="14"/>
      <c r="K10" s="2"/>
      <c r="L10" s="2"/>
      <c r="M10" s="2"/>
      <c r="N10" s="2"/>
      <c r="O10" s="3"/>
      <c r="W10" s="40"/>
      <c r="X10" s="31"/>
      <c r="Y10" s="31"/>
      <c r="Z10" s="30"/>
      <c r="AA10" s="31"/>
      <c r="AB10" s="31"/>
      <c r="AC10" s="40"/>
      <c r="AD10" s="31"/>
      <c r="AE10" s="31"/>
      <c r="AF10" s="30"/>
      <c r="AG10" s="31"/>
      <c r="AH10" s="31"/>
      <c r="AI10" s="40"/>
    </row>
    <row r="11" spans="1:37" ht="35.1" customHeight="1" thickBot="1" x14ac:dyDescent="0.4">
      <c r="A11" s="15"/>
      <c r="B11" s="10"/>
      <c r="C11" s="10"/>
      <c r="D11" s="10"/>
      <c r="E11" s="10"/>
      <c r="F11" s="10"/>
      <c r="G11" s="10"/>
      <c r="H11" s="10"/>
      <c r="I11" s="96"/>
      <c r="J11" s="10"/>
      <c r="K11" s="230"/>
      <c r="L11" s="232"/>
      <c r="M11" s="230"/>
      <c r="N11" s="231"/>
      <c r="O11" s="232"/>
      <c r="U11" s="199"/>
      <c r="V11" s="52"/>
      <c r="W11" s="2"/>
      <c r="X11" s="52"/>
      <c r="Y11" s="52"/>
      <c r="Z11" s="52"/>
      <c r="AA11" s="52"/>
      <c r="AB11" s="52"/>
      <c r="AC11" s="2"/>
      <c r="AD11" s="52"/>
      <c r="AE11" s="52"/>
      <c r="AF11" s="52"/>
      <c r="AG11" s="52"/>
      <c r="AH11" s="52"/>
      <c r="AI11" s="2"/>
      <c r="AJ11" s="2"/>
      <c r="AK11" s="3"/>
    </row>
    <row r="12" spans="1:37" ht="35.1" customHeight="1" x14ac:dyDescent="0.35">
      <c r="A12" s="218"/>
      <c r="B12" s="219"/>
      <c r="C12" s="219"/>
      <c r="D12" s="219"/>
      <c r="E12" s="219"/>
      <c r="F12" s="219"/>
      <c r="G12" s="220"/>
      <c r="H12" s="220"/>
      <c r="I12" s="96"/>
      <c r="J12" s="10"/>
      <c r="K12" s="22"/>
      <c r="L12" s="23"/>
      <c r="M12" s="207"/>
      <c r="N12" s="208"/>
      <c r="O12" s="209"/>
      <c r="U12" s="200"/>
      <c r="V12" s="6"/>
      <c r="W12" s="59"/>
      <c r="X12" s="59"/>
      <c r="Y12" s="59"/>
      <c r="Z12" s="59"/>
      <c r="AA12" s="59"/>
      <c r="AB12" s="59"/>
      <c r="AC12" s="6"/>
      <c r="AD12" s="59"/>
      <c r="AE12" s="59"/>
      <c r="AF12" s="59"/>
      <c r="AG12" s="59"/>
      <c r="AH12" s="59"/>
      <c r="AI12" s="59"/>
      <c r="AJ12" s="6"/>
      <c r="AK12" s="7"/>
    </row>
    <row r="13" spans="1:37" ht="35.1" customHeight="1" x14ac:dyDescent="0.35">
      <c r="A13" s="218"/>
      <c r="B13" s="219"/>
      <c r="C13" s="219"/>
      <c r="D13" s="219"/>
      <c r="E13" s="219"/>
      <c r="F13" s="219"/>
      <c r="G13" s="220"/>
      <c r="H13" s="220"/>
      <c r="I13" s="96"/>
      <c r="J13" s="10"/>
      <c r="K13" s="24"/>
      <c r="L13" s="25"/>
      <c r="M13" s="210"/>
      <c r="N13" s="211"/>
      <c r="O13" s="212"/>
      <c r="W13" s="87"/>
      <c r="X13" s="31"/>
      <c r="Y13" s="31"/>
      <c r="Z13" s="30"/>
      <c r="AA13" s="31"/>
      <c r="AB13" s="31"/>
      <c r="AC13" s="87"/>
      <c r="AD13" s="31"/>
      <c r="AE13" s="31"/>
      <c r="AF13" s="30"/>
      <c r="AG13" s="31"/>
      <c r="AH13" s="31"/>
      <c r="AI13" s="87"/>
    </row>
    <row r="14" spans="1:37" ht="35.1" customHeight="1" x14ac:dyDescent="0.35">
      <c r="A14" s="218"/>
      <c r="B14" s="219"/>
      <c r="C14" s="219"/>
      <c r="D14" s="219"/>
      <c r="E14" s="219"/>
      <c r="F14" s="219"/>
      <c r="G14" s="220"/>
      <c r="H14" s="220"/>
      <c r="I14" s="96"/>
      <c r="J14" s="10"/>
      <c r="K14" s="26"/>
      <c r="L14" s="27"/>
      <c r="M14" s="201"/>
      <c r="N14" s="202"/>
      <c r="O14" s="203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</row>
    <row r="15" spans="1:37" ht="35.1" customHeight="1" x14ac:dyDescent="0.35">
      <c r="A15" s="218"/>
      <c r="B15" s="219"/>
      <c r="C15" s="219"/>
      <c r="D15" s="219"/>
      <c r="E15" s="219"/>
      <c r="F15" s="219"/>
      <c r="G15" s="220"/>
      <c r="H15" s="220"/>
      <c r="I15" s="96"/>
      <c r="J15" s="10"/>
      <c r="K15" s="24"/>
      <c r="L15" s="25"/>
      <c r="M15" s="204"/>
      <c r="N15" s="205"/>
      <c r="O15" s="206"/>
      <c r="W15" s="31"/>
      <c r="X15" s="31"/>
      <c r="Y15" s="31"/>
      <c r="Z15" s="33"/>
      <c r="AA15" s="31"/>
      <c r="AB15" s="31"/>
      <c r="AC15" s="30"/>
      <c r="AD15" s="31"/>
      <c r="AE15" s="31"/>
      <c r="AF15" s="33"/>
      <c r="AG15" s="31"/>
      <c r="AH15" s="31"/>
      <c r="AI15" s="31"/>
    </row>
    <row r="16" spans="1:37" ht="35.1" customHeight="1" thickBot="1" x14ac:dyDescent="0.4">
      <c r="A16" s="218"/>
      <c r="B16" s="219"/>
      <c r="C16" s="219"/>
      <c r="D16" s="219"/>
      <c r="E16" s="219"/>
      <c r="F16" s="219"/>
      <c r="G16" s="233"/>
      <c r="H16" s="233"/>
      <c r="I16" s="96"/>
      <c r="J16" s="10"/>
      <c r="K16" s="28"/>
      <c r="L16" s="27"/>
      <c r="M16" s="207"/>
      <c r="N16" s="208"/>
      <c r="O16" s="209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</row>
    <row r="17" spans="1:41" ht="35.1" customHeight="1" thickBot="1" x14ac:dyDescent="0.4">
      <c r="A17" s="218"/>
      <c r="B17" s="219"/>
      <c r="C17" s="219"/>
      <c r="D17" s="219"/>
      <c r="E17" s="219"/>
      <c r="F17" s="219"/>
      <c r="G17" s="233"/>
      <c r="H17" s="233"/>
      <c r="I17" s="96"/>
      <c r="J17" s="10"/>
      <c r="K17" s="24"/>
      <c r="L17" s="25"/>
      <c r="M17" s="210"/>
      <c r="N17" s="211"/>
      <c r="O17" s="212"/>
      <c r="AB17" s="31"/>
      <c r="AC17" s="33"/>
      <c r="AD17" s="31"/>
    </row>
    <row r="18" spans="1:41" ht="35.1" customHeight="1" thickBot="1" x14ac:dyDescent="0.4">
      <c r="A18" s="55"/>
      <c r="B18" s="31"/>
      <c r="C18" s="31"/>
      <c r="D18" s="31"/>
      <c r="E18" s="31"/>
      <c r="F18" s="31"/>
      <c r="G18" s="223"/>
      <c r="H18" s="223"/>
      <c r="I18" s="96"/>
      <c r="J18" s="10"/>
      <c r="O18" s="5"/>
      <c r="AB18" s="31"/>
      <c r="AC18" s="100"/>
      <c r="AD18" s="31"/>
    </row>
    <row r="19" spans="1:41" ht="35.1" customHeight="1" thickBot="1" x14ac:dyDescent="0.45">
      <c r="A19" s="39"/>
      <c r="B19" s="59"/>
      <c r="C19" s="59"/>
      <c r="D19" s="59"/>
      <c r="E19" s="59"/>
      <c r="F19" s="59"/>
      <c r="G19" s="16"/>
      <c r="H19" s="20"/>
      <c r="I19" s="124"/>
      <c r="J19" s="21"/>
      <c r="K19" s="6"/>
      <c r="L19" s="6"/>
      <c r="M19" s="6"/>
      <c r="N19" s="6"/>
      <c r="O19" s="7"/>
      <c r="AB19" s="31"/>
      <c r="AC19" s="31"/>
      <c r="AD19" s="31"/>
    </row>
    <row r="20" spans="1:41" ht="35.1" customHeight="1" thickBot="1" x14ac:dyDescent="0.45">
      <c r="C20" s="31"/>
      <c r="H20" s="103"/>
      <c r="J20" s="104"/>
      <c r="W20" s="31"/>
      <c r="X20" s="31"/>
      <c r="Y20" s="31"/>
      <c r="Z20" s="31"/>
      <c r="AA20" s="31"/>
      <c r="AB20" s="31"/>
      <c r="AC20" s="33"/>
      <c r="AD20" s="31"/>
      <c r="AE20" s="31"/>
      <c r="AF20" s="31"/>
      <c r="AG20" s="31"/>
      <c r="AH20" s="31"/>
      <c r="AI20" s="31"/>
    </row>
    <row r="21" spans="1:41" ht="35.1" customHeight="1" x14ac:dyDescent="0.35">
      <c r="W21" s="31"/>
      <c r="X21" s="31"/>
      <c r="Y21" s="31"/>
      <c r="Z21" s="31"/>
      <c r="AA21" s="31"/>
      <c r="AB21" s="228"/>
      <c r="AC21" s="228"/>
      <c r="AD21" s="228"/>
      <c r="AE21" s="30"/>
      <c r="AF21" s="30"/>
      <c r="AG21" s="30"/>
      <c r="AH21" s="30"/>
      <c r="AI21" s="30"/>
      <c r="AJ21" s="30"/>
      <c r="AK21" s="30"/>
    </row>
    <row r="22" spans="1:41" ht="35.1" customHeight="1" x14ac:dyDescent="0.2">
      <c r="I22" s="4"/>
    </row>
    <row r="23" spans="1:41" ht="35.1" customHeight="1" x14ac:dyDescent="0.2">
      <c r="AA23" s="30"/>
      <c r="AC23" s="30"/>
      <c r="AE23" s="30"/>
      <c r="AF23" s="30"/>
    </row>
    <row r="24" spans="1:41" ht="35.1" customHeight="1" x14ac:dyDescent="0.2">
      <c r="AA24" s="30"/>
      <c r="AB24" s="30"/>
      <c r="AC24" s="30"/>
      <c r="AD24" s="30"/>
      <c r="AE24" s="30"/>
      <c r="AG24" s="30"/>
    </row>
    <row r="25" spans="1:41" ht="35.1" customHeight="1" x14ac:dyDescent="0.35">
      <c r="B25" s="30"/>
      <c r="C25" s="31"/>
      <c r="Y25" s="30"/>
      <c r="Z25" s="30"/>
      <c r="AA25" s="30"/>
      <c r="AB25" s="30"/>
      <c r="AC25" s="131"/>
      <c r="AD25" s="133"/>
      <c r="AE25" s="30"/>
      <c r="AG25" s="30"/>
      <c r="AL25" s="4"/>
    </row>
    <row r="26" spans="1:41" ht="35.1" customHeight="1" x14ac:dyDescent="0.35">
      <c r="B26" s="30"/>
      <c r="C26" s="31"/>
      <c r="Y26" s="30"/>
      <c r="Z26" s="30"/>
      <c r="AA26" s="30"/>
      <c r="AB26" s="30"/>
      <c r="AC26" s="30"/>
      <c r="AD26" s="30"/>
      <c r="AE26" s="30"/>
      <c r="AG26" s="30"/>
      <c r="AL26" s="4"/>
    </row>
    <row r="27" spans="1:41" ht="35.1" customHeight="1" x14ac:dyDescent="0.35">
      <c r="B27" s="30"/>
      <c r="C27" s="31"/>
      <c r="Y27" s="30"/>
      <c r="Z27" s="30"/>
      <c r="AA27" s="130"/>
      <c r="AB27" s="30"/>
      <c r="AC27" s="130"/>
      <c r="AD27" s="30"/>
      <c r="AE27" s="130"/>
      <c r="AG27" s="131"/>
      <c r="AH27" s="131"/>
      <c r="AL27" s="4"/>
    </row>
    <row r="28" spans="1:41" ht="35.1" customHeight="1" x14ac:dyDescent="0.35">
      <c r="B28" s="30"/>
      <c r="C28" s="31"/>
      <c r="Y28" s="30"/>
      <c r="Z28" s="30"/>
      <c r="AA28" s="30"/>
      <c r="AB28" s="30"/>
      <c r="AC28" s="30"/>
      <c r="AD28" s="30"/>
      <c r="AE28" s="30"/>
      <c r="AH28" s="132"/>
      <c r="AL28" s="4"/>
    </row>
    <row r="29" spans="1:41" ht="35.1" customHeight="1" x14ac:dyDescent="0.35">
      <c r="B29" s="30"/>
      <c r="C29" s="31"/>
      <c r="Y29" s="30"/>
      <c r="Z29" s="30"/>
      <c r="AA29" s="30"/>
      <c r="AB29" s="130"/>
      <c r="AC29" s="30"/>
      <c r="AD29" s="130"/>
      <c r="AE29" s="30"/>
      <c r="AG29" s="30"/>
      <c r="AL29" s="4"/>
    </row>
    <row r="30" spans="1:41" ht="35.1" customHeight="1" x14ac:dyDescent="0.35">
      <c r="B30" s="30"/>
      <c r="C30" s="31"/>
      <c r="Y30" s="30"/>
      <c r="Z30" s="30"/>
      <c r="AA30" s="30"/>
      <c r="AB30" s="30"/>
      <c r="AC30" s="30"/>
      <c r="AD30" s="30"/>
      <c r="AE30" s="30"/>
      <c r="AG30" s="30"/>
      <c r="AO30" s="4"/>
    </row>
    <row r="31" spans="1:41" ht="35.1" customHeight="1" x14ac:dyDescent="0.35">
      <c r="B31" s="30"/>
      <c r="C31" s="31"/>
      <c r="Y31" s="30"/>
      <c r="Z31" s="30"/>
      <c r="AA31" s="30"/>
      <c r="AB31" s="130"/>
      <c r="AC31" s="30"/>
      <c r="AD31" s="130"/>
      <c r="AE31" s="30"/>
      <c r="AG31" s="30"/>
      <c r="AO31" s="4"/>
    </row>
    <row r="32" spans="1:41" ht="35.1" customHeight="1" x14ac:dyDescent="0.2">
      <c r="Y32" s="30"/>
      <c r="Z32" s="30"/>
      <c r="AA32" s="30"/>
      <c r="AB32" s="30"/>
      <c r="AC32" s="30"/>
      <c r="AD32" s="30"/>
      <c r="AE32" s="30"/>
      <c r="AG32" s="30"/>
      <c r="AO32" s="4"/>
    </row>
    <row r="33" spans="1:61" ht="35.1" customHeight="1" x14ac:dyDescent="0.2">
      <c r="B33" s="4"/>
      <c r="Y33" s="30"/>
      <c r="Z33" s="30"/>
      <c r="AA33" s="30"/>
      <c r="AB33" s="30"/>
      <c r="AC33" s="131"/>
      <c r="AD33" s="133"/>
      <c r="AE33" s="30"/>
      <c r="AG33" s="30"/>
      <c r="AH33" s="30"/>
      <c r="AI33" s="30"/>
      <c r="AJ33" s="30"/>
      <c r="AK33" s="30"/>
    </row>
    <row r="34" spans="1:61" ht="35.1" customHeight="1" x14ac:dyDescent="0.2">
      <c r="B34" s="4"/>
      <c r="AB34" s="8"/>
      <c r="AC34" s="8"/>
      <c r="AD34" s="8"/>
    </row>
    <row r="35" spans="1:61" ht="35.1" customHeight="1" x14ac:dyDescent="0.2">
      <c r="A35" s="11" t="str">
        <f>$L$44&amp;$M$44&amp;$N$44&amp;$O$44&amp;$P$44&amp;$Q$44&amp;$R$44&amp;$S$44&amp;$T$44&amp;$U$44&amp;$V$44&amp;$W$44&amp;$X$44&amp;$Y$44&amp;$Z$44</f>
        <v/>
      </c>
      <c r="C35" s="11"/>
      <c r="D35" s="11"/>
      <c r="E35" s="11"/>
      <c r="F35" s="11"/>
      <c r="G35" s="11"/>
      <c r="AB35" s="8"/>
      <c r="AC35" s="8"/>
      <c r="AD35" s="8"/>
    </row>
    <row r="36" spans="1:61" ht="35.1" customHeight="1" x14ac:dyDescent="0.2">
      <c r="A36" s="11" t="str">
        <f>$X$61&amp;$Y$61&amp;$Z$61&amp;$AA$61&amp;$AB$61&amp;$AC$61&amp;$AD$61&amp;$AE$61&amp;$AF$61&amp;$AG$61&amp;$AH$61&amp;$AI$61&amp;$AJ$61</f>
        <v/>
      </c>
      <c r="B36" s="11"/>
      <c r="C36" s="11"/>
      <c r="D36" s="11"/>
      <c r="E36" s="11"/>
      <c r="F36" s="11"/>
      <c r="G36" s="11"/>
      <c r="AB36" s="8"/>
      <c r="AC36" s="8"/>
      <c r="AD36" s="8"/>
    </row>
    <row r="37" spans="1:61" ht="35.1" customHeight="1" x14ac:dyDescent="0.2">
      <c r="B37" s="11"/>
      <c r="C37" s="11"/>
      <c r="D37" s="11"/>
      <c r="E37" s="11"/>
      <c r="F37" s="11"/>
      <c r="AB37" s="8"/>
      <c r="AC37" s="8"/>
      <c r="AD37" s="8"/>
    </row>
    <row r="38" spans="1:61" ht="35.1" customHeight="1" thickBot="1" x14ac:dyDescent="0.25">
      <c r="A38" s="11"/>
      <c r="B38" s="11"/>
      <c r="C38" s="11"/>
      <c r="D38" s="11"/>
      <c r="E38" s="11"/>
      <c r="F38" s="11"/>
      <c r="AB38" s="8"/>
      <c r="AC38" s="8"/>
      <c r="AD38" s="8"/>
    </row>
    <row r="39" spans="1:61" ht="35.1" customHeight="1" thickBot="1" x14ac:dyDescent="0.25">
      <c r="R39" s="41">
        <f>AE119</f>
        <v>0</v>
      </c>
      <c r="AG39" s="47">
        <f>AE120</f>
        <v>0</v>
      </c>
    </row>
    <row r="40" spans="1:61" s="31" customFormat="1" ht="35.1" customHeight="1" x14ac:dyDescent="0.35">
      <c r="A40" s="42"/>
      <c r="H40" s="38">
        <f>SUM(R40,AG40,E57,P57,AD57,AR57)</f>
        <v>0</v>
      </c>
      <c r="I40" s="97"/>
      <c r="L40" s="30"/>
      <c r="M40" s="30"/>
      <c r="O40" s="30" t="s">
        <v>60</v>
      </c>
      <c r="P40" s="30"/>
      <c r="Q40" s="30"/>
      <c r="R40" s="87">
        <f>AA119</f>
        <v>0</v>
      </c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87">
        <f>AA120</f>
        <v>0</v>
      </c>
      <c r="AH40" s="30"/>
      <c r="AI40" s="30"/>
      <c r="AJ40" s="30"/>
      <c r="AK40" s="30"/>
      <c r="AL40" s="30"/>
      <c r="AW40" s="30"/>
    </row>
    <row r="41" spans="1:61" s="31" customFormat="1" ht="35.1" customHeight="1" x14ac:dyDescent="0.35">
      <c r="H41" s="39"/>
      <c r="I41" s="68">
        <f>IF(W125&lt;10,W125,AE125)</f>
        <v>0</v>
      </c>
      <c r="L41" s="30"/>
      <c r="M41" s="30"/>
      <c r="N41" s="30"/>
      <c r="O41" s="30"/>
      <c r="P41" s="30"/>
      <c r="Q41" s="30"/>
      <c r="R41" s="43">
        <v>15</v>
      </c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43">
        <f>SUM(AB42:AK42)</f>
        <v>0</v>
      </c>
      <c r="AH41" s="30"/>
      <c r="AI41" s="30"/>
      <c r="AJ41" s="30"/>
      <c r="AK41" s="30"/>
      <c r="AL41" s="30"/>
      <c r="AW41" s="30"/>
    </row>
    <row r="42" spans="1:61" s="31" customFormat="1" ht="35.1" customHeight="1" x14ac:dyDescent="0.35">
      <c r="I42" s="43">
        <v>22</v>
      </c>
      <c r="L42" s="30">
        <f>IF((L137)*TRUE," ",L134)</f>
        <v>0</v>
      </c>
      <c r="M42" s="30">
        <f t="shared" ref="M42:AK42" si="0">IF((M137)*TRUE," ",M134)</f>
        <v>0</v>
      </c>
      <c r="N42" s="30">
        <f t="shared" si="0"/>
        <v>0</v>
      </c>
      <c r="O42" s="30">
        <f t="shared" si="0"/>
        <v>0</v>
      </c>
      <c r="P42" s="30">
        <f t="shared" si="0"/>
        <v>0</v>
      </c>
      <c r="Q42" s="30">
        <f t="shared" si="0"/>
        <v>0</v>
      </c>
      <c r="R42" s="30">
        <f t="shared" si="0"/>
        <v>0</v>
      </c>
      <c r="S42" s="30">
        <f t="shared" si="0"/>
        <v>0</v>
      </c>
      <c r="T42" s="30">
        <f t="shared" si="0"/>
        <v>0</v>
      </c>
      <c r="U42" s="30">
        <f t="shared" si="0"/>
        <v>0</v>
      </c>
      <c r="V42" s="30">
        <f t="shared" si="0"/>
        <v>0</v>
      </c>
      <c r="W42" s="30">
        <f t="shared" si="0"/>
        <v>0</v>
      </c>
      <c r="X42" s="30">
        <f t="shared" si="0"/>
        <v>0</v>
      </c>
      <c r="Y42" s="30">
        <f t="shared" si="0"/>
        <v>0</v>
      </c>
      <c r="Z42" s="30">
        <f t="shared" si="0"/>
        <v>0</v>
      </c>
      <c r="AA42" s="30"/>
      <c r="AB42" s="30">
        <f t="shared" si="0"/>
        <v>0</v>
      </c>
      <c r="AC42" s="30">
        <f t="shared" si="0"/>
        <v>0</v>
      </c>
      <c r="AD42" s="30">
        <f t="shared" si="0"/>
        <v>0</v>
      </c>
      <c r="AE42" s="30">
        <f t="shared" si="0"/>
        <v>0</v>
      </c>
      <c r="AF42" s="30">
        <f t="shared" si="0"/>
        <v>0</v>
      </c>
      <c r="AG42" s="30">
        <f t="shared" si="0"/>
        <v>0</v>
      </c>
      <c r="AH42" s="30">
        <f t="shared" si="0"/>
        <v>0</v>
      </c>
      <c r="AI42" s="30">
        <f t="shared" si="0"/>
        <v>0</v>
      </c>
      <c r="AJ42" s="30">
        <f t="shared" si="0"/>
        <v>0</v>
      </c>
      <c r="AK42" s="30">
        <f t="shared" si="0"/>
        <v>0</v>
      </c>
      <c r="AL42" s="30"/>
      <c r="AW42" s="30"/>
      <c r="BI42" s="30"/>
    </row>
    <row r="43" spans="1:61" ht="33" customHeight="1" x14ac:dyDescent="0.2"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W43" s="4"/>
    </row>
    <row r="44" spans="1:61" s="35" customFormat="1" ht="39.950000000000003" customHeight="1" x14ac:dyDescent="0.4">
      <c r="A44" s="213"/>
      <c r="B44" s="214"/>
      <c r="C44" s="214"/>
      <c r="D44" s="214"/>
      <c r="E44" s="214"/>
      <c r="F44" s="214"/>
      <c r="I44" s="98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7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7"/>
      <c r="AW44" s="37"/>
      <c r="BI44" s="37"/>
    </row>
    <row r="45" spans="1:61" ht="35.1" customHeight="1" x14ac:dyDescent="0.2"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W45" s="4"/>
    </row>
    <row r="46" spans="1:61" s="31" customFormat="1" ht="35.1" customHeight="1" x14ac:dyDescent="0.35">
      <c r="H46" s="28">
        <f>R48+AG48+E65+P65+AD65+AR65</f>
        <v>0</v>
      </c>
      <c r="I46" s="99"/>
      <c r="L46" s="30" t="str">
        <f t="shared" ref="L46:Z46" si="1">IFERROR(IF(ISBLANK(L44)," ",VLOOKUP(L44,Plage3,2,FALSE)),"")</f>
        <v xml:space="preserve"> </v>
      </c>
      <c r="M46" s="30" t="str">
        <f t="shared" si="1"/>
        <v xml:space="preserve"> </v>
      </c>
      <c r="N46" s="30" t="str">
        <f t="shared" si="1"/>
        <v xml:space="preserve"> </v>
      </c>
      <c r="O46" s="30" t="str">
        <f t="shared" si="1"/>
        <v xml:space="preserve"> </v>
      </c>
      <c r="P46" s="30" t="str">
        <f t="shared" si="1"/>
        <v xml:space="preserve"> </v>
      </c>
      <c r="Q46" s="30" t="str">
        <f t="shared" si="1"/>
        <v xml:space="preserve"> </v>
      </c>
      <c r="R46" s="30" t="str">
        <f t="shared" si="1"/>
        <v xml:space="preserve"> </v>
      </c>
      <c r="S46" s="30" t="str">
        <f t="shared" si="1"/>
        <v xml:space="preserve"> </v>
      </c>
      <c r="T46" s="30" t="str">
        <f t="shared" si="1"/>
        <v xml:space="preserve"> </v>
      </c>
      <c r="U46" s="30" t="str">
        <f t="shared" si="1"/>
        <v xml:space="preserve"> </v>
      </c>
      <c r="V46" s="30" t="str">
        <f t="shared" si="1"/>
        <v xml:space="preserve"> </v>
      </c>
      <c r="W46" s="30" t="str">
        <f t="shared" si="1"/>
        <v xml:space="preserve"> </v>
      </c>
      <c r="X46" s="30" t="str">
        <f t="shared" si="1"/>
        <v xml:space="preserve"> </v>
      </c>
      <c r="Y46" s="30" t="str">
        <f t="shared" si="1"/>
        <v xml:space="preserve"> </v>
      </c>
      <c r="Z46" s="30" t="str">
        <f t="shared" si="1"/>
        <v xml:space="preserve"> </v>
      </c>
      <c r="AA46" s="30" t="str">
        <f t="shared" ref="AA46:AL46" si="2">IF(ISBLANK(AA44)," ",VLOOKUP(AA44,Plage3,2,FALSE))</f>
        <v xml:space="preserve"> </v>
      </c>
      <c r="AB46" s="30" t="str">
        <f t="shared" ref="AB46:AK46" si="3">IFERROR(IF(ISBLANK(AB44)," ",VLOOKUP(AB44,Plage3,2,FALSE)),"")</f>
        <v xml:space="preserve"> </v>
      </c>
      <c r="AC46" s="30" t="str">
        <f t="shared" si="3"/>
        <v xml:space="preserve"> </v>
      </c>
      <c r="AD46" s="30" t="str">
        <f t="shared" si="3"/>
        <v xml:space="preserve"> </v>
      </c>
      <c r="AE46" s="30" t="str">
        <f t="shared" si="3"/>
        <v xml:space="preserve"> </v>
      </c>
      <c r="AF46" s="30" t="str">
        <f t="shared" si="3"/>
        <v xml:space="preserve"> </v>
      </c>
      <c r="AG46" s="30" t="str">
        <f t="shared" si="3"/>
        <v xml:space="preserve"> </v>
      </c>
      <c r="AH46" s="30" t="str">
        <f t="shared" si="3"/>
        <v xml:space="preserve"> </v>
      </c>
      <c r="AI46" s="30" t="str">
        <f t="shared" si="3"/>
        <v xml:space="preserve"> </v>
      </c>
      <c r="AJ46" s="30" t="str">
        <f t="shared" si="3"/>
        <v xml:space="preserve"> </v>
      </c>
      <c r="AK46" s="30" t="str">
        <f t="shared" si="3"/>
        <v xml:space="preserve"> </v>
      </c>
      <c r="AL46" s="30" t="str">
        <f t="shared" si="2"/>
        <v xml:space="preserve"> </v>
      </c>
      <c r="AW46" s="30" t="str">
        <f>IF(ISBLANK(AW44)," ",VLOOKUP(AW44,Plage3,2,FALSE))</f>
        <v xml:space="preserve"> </v>
      </c>
      <c r="BI46" s="30"/>
    </row>
    <row r="47" spans="1:61" s="31" customFormat="1" ht="35.1" customHeight="1" x14ac:dyDescent="0.35">
      <c r="H47" s="67"/>
      <c r="I47" s="68">
        <f>IF(M125&lt;10,M125,U125)</f>
        <v>0</v>
      </c>
      <c r="L47" s="30"/>
      <c r="M47" s="30"/>
      <c r="N47" s="30"/>
      <c r="O47" s="30"/>
      <c r="P47" s="30"/>
      <c r="Q47" s="30"/>
      <c r="R47" s="40">
        <v>22</v>
      </c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40">
        <v>18</v>
      </c>
      <c r="AH47" s="30"/>
      <c r="AI47" s="30"/>
      <c r="AJ47" s="30"/>
      <c r="AK47" s="30"/>
      <c r="AL47" s="30"/>
      <c r="AW47" s="30"/>
    </row>
    <row r="48" spans="1:61" s="31" customFormat="1" ht="35.1" customHeight="1" thickBot="1" x14ac:dyDescent="0.4">
      <c r="I48" s="94">
        <v>14</v>
      </c>
      <c r="L48" s="30"/>
      <c r="N48" s="30"/>
      <c r="O48" s="30" t="s">
        <v>61</v>
      </c>
      <c r="P48" s="30"/>
      <c r="Q48" s="30"/>
      <c r="R48" s="69">
        <f>Q119</f>
        <v>0</v>
      </c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69">
        <f>Q120</f>
        <v>0</v>
      </c>
      <c r="AH48" s="30"/>
      <c r="AI48" s="30"/>
      <c r="AJ48" s="30"/>
      <c r="AK48" s="30"/>
      <c r="AL48" s="30"/>
      <c r="AW48" s="30"/>
    </row>
    <row r="49" spans="1:61" s="31" customFormat="1" ht="35.1" customHeight="1" thickBot="1" x14ac:dyDescent="0.4">
      <c r="I49" s="100"/>
      <c r="L49" s="30"/>
      <c r="M49" s="30"/>
      <c r="N49" s="30"/>
      <c r="O49" s="30"/>
      <c r="P49" s="30"/>
      <c r="Q49" s="30"/>
      <c r="R49" s="70">
        <f>J116</f>
        <v>0</v>
      </c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70">
        <f>J117</f>
        <v>0</v>
      </c>
      <c r="AH49" s="30"/>
      <c r="AI49" s="30"/>
      <c r="AJ49" s="30"/>
      <c r="AK49" s="30"/>
      <c r="AL49" s="30"/>
      <c r="AW49" s="30"/>
    </row>
    <row r="50" spans="1:61" ht="35.1" customHeight="1" x14ac:dyDescent="0.2"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W50" s="4"/>
    </row>
    <row r="51" spans="1:61" s="31" customFormat="1" ht="35.1" customHeight="1" x14ac:dyDescent="0.35">
      <c r="A51" s="42"/>
      <c r="H51" s="38">
        <f>SUM(R53,AG53,E70,P70,AD70,AR70)</f>
        <v>0</v>
      </c>
      <c r="I51" s="97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W51" s="30"/>
      <c r="BI51" s="30"/>
    </row>
    <row r="52" spans="1:61" s="31" customFormat="1" ht="35.1" customHeight="1" x14ac:dyDescent="0.35">
      <c r="H52" s="39"/>
      <c r="I52" s="68">
        <f>IF(W133&lt;10,W133,AE133)</f>
        <v>0</v>
      </c>
      <c r="L52" s="30"/>
      <c r="M52" s="30"/>
      <c r="N52" s="30"/>
      <c r="O52" s="30"/>
      <c r="P52" s="30"/>
      <c r="Q52" s="30"/>
      <c r="R52" s="71">
        <f>SUM(L51:Z51)</f>
        <v>0</v>
      </c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71">
        <f>SUM(AB51:AK51)</f>
        <v>0</v>
      </c>
      <c r="AH52" s="30"/>
      <c r="AI52" s="30"/>
      <c r="AJ52" s="30"/>
      <c r="AK52" s="30"/>
      <c r="AL52" s="30"/>
      <c r="AW52" s="30"/>
    </row>
    <row r="53" spans="1:61" s="31" customFormat="1" ht="35.1" customHeight="1" thickBot="1" x14ac:dyDescent="0.4">
      <c r="I53" s="43">
        <v>15</v>
      </c>
      <c r="L53" s="30"/>
      <c r="N53" s="30"/>
      <c r="O53" s="30" t="s">
        <v>62</v>
      </c>
      <c r="P53" s="30"/>
      <c r="Q53" s="30"/>
      <c r="R53" s="69">
        <f>AA127</f>
        <v>0</v>
      </c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69">
        <f>AA128</f>
        <v>0</v>
      </c>
      <c r="AH53" s="30"/>
      <c r="AI53" s="30"/>
      <c r="AJ53" s="30"/>
      <c r="AK53" s="30"/>
      <c r="AL53" s="30"/>
      <c r="AW53" s="30"/>
    </row>
    <row r="54" spans="1:61" s="31" customFormat="1" ht="35.1" customHeight="1" thickBot="1" x14ac:dyDescent="0.4">
      <c r="I54" s="30"/>
      <c r="L54" s="30"/>
      <c r="M54" s="30"/>
      <c r="N54" s="30"/>
      <c r="O54" s="30"/>
      <c r="P54" s="30"/>
      <c r="Q54" s="30"/>
      <c r="R54" s="70">
        <f>AE127</f>
        <v>0</v>
      </c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70">
        <f>AE128</f>
        <v>0</v>
      </c>
      <c r="AH54" s="30"/>
      <c r="AI54" s="30"/>
      <c r="AJ54" s="30"/>
      <c r="AK54" s="30"/>
      <c r="AL54" s="30"/>
      <c r="AW54" s="30"/>
    </row>
    <row r="55" spans="1:61" s="31" customFormat="1" ht="35.1" customHeight="1" thickBot="1" x14ac:dyDescent="0.4">
      <c r="I55" s="30"/>
      <c r="L55" s="30"/>
      <c r="M55" s="30"/>
      <c r="N55" s="30"/>
      <c r="O55" s="30"/>
      <c r="P55" s="30"/>
      <c r="Q55" s="30"/>
      <c r="R55" s="63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63"/>
      <c r="AH55" s="30"/>
      <c r="AI55" s="30"/>
      <c r="AJ55" s="30"/>
      <c r="AK55" s="30"/>
      <c r="AL55" s="30"/>
      <c r="AW55" s="30"/>
    </row>
    <row r="56" spans="1:61" ht="35.1" customHeight="1" thickBot="1" x14ac:dyDescent="0.25">
      <c r="E56" s="47">
        <f>AE121</f>
        <v>0</v>
      </c>
      <c r="L56" s="4"/>
      <c r="M56" s="4"/>
      <c r="N56" s="4"/>
      <c r="O56" s="4"/>
      <c r="P56" s="47">
        <f>AE122</f>
        <v>0</v>
      </c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7">
        <f>AE123</f>
        <v>0</v>
      </c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7">
        <f>AE124</f>
        <v>0</v>
      </c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</row>
    <row r="57" spans="1:61" s="31" customFormat="1" ht="35.1" customHeight="1" x14ac:dyDescent="0.35">
      <c r="A57" s="30"/>
      <c r="B57" s="30"/>
      <c r="C57" s="30"/>
      <c r="D57" s="30"/>
      <c r="E57" s="88">
        <f>AA121</f>
        <v>0</v>
      </c>
      <c r="F57" s="30"/>
      <c r="G57" s="30"/>
      <c r="H57" s="30"/>
      <c r="I57" s="30"/>
      <c r="J57" s="30"/>
      <c r="L57" s="30"/>
      <c r="M57" s="30"/>
      <c r="N57" s="30"/>
      <c r="O57" s="30"/>
      <c r="P57" s="88">
        <f>AA122</f>
        <v>0</v>
      </c>
      <c r="Q57" s="30"/>
      <c r="R57" s="30"/>
      <c r="S57" s="30"/>
      <c r="T57" s="30"/>
      <c r="U57" s="30"/>
      <c r="V57" s="30"/>
      <c r="AD57" s="88">
        <f>AA123</f>
        <v>0</v>
      </c>
      <c r="AL57" s="30"/>
      <c r="AM57" s="30"/>
      <c r="AN57" s="30"/>
      <c r="AO57" s="30"/>
      <c r="AP57" s="30"/>
      <c r="AQ57" s="30"/>
      <c r="AR57" s="88">
        <f>AA124</f>
        <v>0</v>
      </c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</row>
    <row r="58" spans="1:61" s="31" customFormat="1" ht="35.1" customHeight="1" x14ac:dyDescent="0.35">
      <c r="A58" s="30"/>
      <c r="B58" s="30"/>
      <c r="C58" s="30"/>
      <c r="D58" s="30"/>
      <c r="E58" s="72">
        <f>SUM(A59:J59)</f>
        <v>0</v>
      </c>
      <c r="F58" s="30"/>
      <c r="G58" s="30"/>
      <c r="H58" s="30"/>
      <c r="I58" s="30"/>
      <c r="J58" s="30"/>
      <c r="L58" s="30"/>
      <c r="M58" s="30"/>
      <c r="N58" s="30"/>
      <c r="O58" s="30"/>
      <c r="P58" s="72">
        <f>SUM(L59:V59)</f>
        <v>0</v>
      </c>
      <c r="Q58" s="30"/>
      <c r="R58" s="30"/>
      <c r="S58" s="30"/>
      <c r="T58" s="30"/>
      <c r="U58" s="30"/>
      <c r="V58" s="30"/>
      <c r="AD58" s="71">
        <f>SUM(X59:AJ59)</f>
        <v>0</v>
      </c>
      <c r="AL58" s="30"/>
      <c r="AM58" s="30"/>
      <c r="AN58" s="30"/>
      <c r="AO58" s="30"/>
      <c r="AP58" s="30"/>
      <c r="AQ58" s="30"/>
      <c r="AR58" s="72">
        <f>SUM(AN59:AX59)</f>
        <v>0</v>
      </c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</row>
    <row r="59" spans="1:61" s="31" customFormat="1" ht="35.1" customHeight="1" x14ac:dyDescent="0.35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</row>
    <row r="60" spans="1:61" s="31" customFormat="1" ht="35.1" customHeight="1" thickBot="1" x14ac:dyDescent="0.4">
      <c r="A60" s="30"/>
      <c r="B60" s="30"/>
      <c r="C60" s="30"/>
      <c r="D60" s="30"/>
      <c r="E60" s="30"/>
      <c r="F60" s="30"/>
      <c r="G60" s="30"/>
      <c r="H60" s="30"/>
      <c r="I60" s="30"/>
      <c r="J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</row>
    <row r="61" spans="1:61" s="45" customFormat="1" ht="39.950000000000003" customHeight="1" thickBot="1" x14ac:dyDescent="0.45">
      <c r="A61" s="36"/>
      <c r="B61" s="36"/>
      <c r="C61" s="36"/>
      <c r="D61" s="36"/>
      <c r="E61" s="36"/>
      <c r="F61" s="36"/>
      <c r="G61" s="36"/>
      <c r="H61" s="36"/>
      <c r="I61" s="36"/>
      <c r="J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  <c r="AY61" s="34"/>
      <c r="AZ61" s="34"/>
      <c r="BA61" s="34"/>
      <c r="BB61" s="34"/>
      <c r="BC61" s="34"/>
      <c r="BD61" s="34"/>
      <c r="BE61" s="34"/>
      <c r="BF61" s="34"/>
      <c r="BG61" s="34"/>
      <c r="BH61" s="34"/>
    </row>
    <row r="62" spans="1:61" s="31" customFormat="1" ht="35.1" customHeight="1" x14ac:dyDescent="0.35">
      <c r="A62" s="30"/>
      <c r="B62" s="30"/>
      <c r="C62" s="30"/>
      <c r="D62" s="30"/>
      <c r="E62" s="30"/>
      <c r="F62" s="30"/>
      <c r="G62" s="30"/>
      <c r="H62" s="30"/>
      <c r="I62" s="30"/>
      <c r="J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</row>
    <row r="63" spans="1:61" s="31" customFormat="1" ht="35.1" customHeight="1" x14ac:dyDescent="0.35">
      <c r="A63" s="30"/>
      <c r="B63" s="30"/>
      <c r="C63" s="30" t="str">
        <f t="shared" ref="C63:J63" si="4">IFERROR(IF(ISBLANK(C61)," ",VLOOKUP(C61,Plage3,2,FALSE)),"")</f>
        <v xml:space="preserve"> </v>
      </c>
      <c r="D63" s="30" t="str">
        <f t="shared" si="4"/>
        <v xml:space="preserve"> </v>
      </c>
      <c r="E63" s="30" t="str">
        <f t="shared" si="4"/>
        <v xml:space="preserve"> </v>
      </c>
      <c r="F63" s="30" t="str">
        <f t="shared" si="4"/>
        <v xml:space="preserve"> </v>
      </c>
      <c r="G63" s="30" t="str">
        <f t="shared" si="4"/>
        <v xml:space="preserve"> </v>
      </c>
      <c r="H63" s="30" t="str">
        <f t="shared" si="4"/>
        <v xml:space="preserve"> </v>
      </c>
      <c r="I63" s="30" t="str">
        <f t="shared" si="4"/>
        <v xml:space="preserve"> </v>
      </c>
      <c r="J63" s="30" t="str">
        <f t="shared" si="4"/>
        <v xml:space="preserve"> </v>
      </c>
      <c r="L63" s="30" t="str">
        <f t="shared" ref="L63:V63" si="5">IFERROR(IF(ISBLANK(L61)," ",VLOOKUP(L61,Plage3,2,FALSE)),"")</f>
        <v xml:space="preserve"> </v>
      </c>
      <c r="M63" s="30" t="str">
        <f t="shared" si="5"/>
        <v xml:space="preserve"> </v>
      </c>
      <c r="N63" s="30" t="str">
        <f t="shared" si="5"/>
        <v xml:space="preserve"> </v>
      </c>
      <c r="O63" s="30" t="str">
        <f t="shared" si="5"/>
        <v xml:space="preserve"> </v>
      </c>
      <c r="P63" s="30" t="str">
        <f t="shared" si="5"/>
        <v xml:space="preserve"> </v>
      </c>
      <c r="Q63" s="30" t="str">
        <f t="shared" si="5"/>
        <v xml:space="preserve"> </v>
      </c>
      <c r="R63" s="30" t="str">
        <f t="shared" si="5"/>
        <v xml:space="preserve"> </v>
      </c>
      <c r="S63" s="30" t="str">
        <f t="shared" si="5"/>
        <v xml:space="preserve"> </v>
      </c>
      <c r="T63" s="30" t="str">
        <f t="shared" si="5"/>
        <v xml:space="preserve"> </v>
      </c>
      <c r="U63" s="30" t="str">
        <f t="shared" si="5"/>
        <v xml:space="preserve"> </v>
      </c>
      <c r="V63" s="30" t="str">
        <f t="shared" si="5"/>
        <v xml:space="preserve"> </v>
      </c>
      <c r="X63" s="30" t="str">
        <f t="shared" ref="X63:AK63" si="6">IFERROR(IF(ISBLANK(X61)," ",VLOOKUP(X61,Plage3,2,FALSE)),"")</f>
        <v xml:space="preserve"> </v>
      </c>
      <c r="Y63" s="30" t="str">
        <f t="shared" si="6"/>
        <v xml:space="preserve"> </v>
      </c>
      <c r="Z63" s="30" t="str">
        <f t="shared" si="6"/>
        <v xml:space="preserve"> </v>
      </c>
      <c r="AA63" s="30" t="str">
        <f t="shared" si="6"/>
        <v xml:space="preserve"> </v>
      </c>
      <c r="AB63" s="30" t="str">
        <f t="shared" si="6"/>
        <v xml:space="preserve"> </v>
      </c>
      <c r="AC63" s="30" t="str">
        <f t="shared" si="6"/>
        <v xml:space="preserve"> </v>
      </c>
      <c r="AD63" s="30" t="str">
        <f t="shared" si="6"/>
        <v xml:space="preserve"> </v>
      </c>
      <c r="AE63" s="30" t="str">
        <f t="shared" si="6"/>
        <v xml:space="preserve"> </v>
      </c>
      <c r="AF63" s="30" t="str">
        <f t="shared" si="6"/>
        <v xml:space="preserve"> </v>
      </c>
      <c r="AG63" s="30" t="str">
        <f t="shared" si="6"/>
        <v xml:space="preserve"> </v>
      </c>
      <c r="AH63" s="30" t="str">
        <f t="shared" si="6"/>
        <v xml:space="preserve"> </v>
      </c>
      <c r="AI63" s="30" t="str">
        <f t="shared" si="6"/>
        <v xml:space="preserve"> </v>
      </c>
      <c r="AJ63" s="30" t="str">
        <f t="shared" si="6"/>
        <v xml:space="preserve"> </v>
      </c>
      <c r="AK63" s="30" t="str">
        <f t="shared" si="6"/>
        <v xml:space="preserve"> </v>
      </c>
      <c r="AN63" s="30" t="str">
        <f t="shared" ref="AN63:AX63" si="7">IFERROR(IF(ISBLANK(AN61)," ",VLOOKUP(AN61,Plage3,2,FALSE)),"")</f>
        <v xml:space="preserve"> </v>
      </c>
      <c r="AO63" s="30" t="str">
        <f t="shared" si="7"/>
        <v xml:space="preserve"> </v>
      </c>
      <c r="AP63" s="30" t="str">
        <f t="shared" si="7"/>
        <v xml:space="preserve"> </v>
      </c>
      <c r="AQ63" s="30" t="str">
        <f t="shared" si="7"/>
        <v xml:space="preserve"> </v>
      </c>
      <c r="AR63" s="30" t="str">
        <f t="shared" si="7"/>
        <v xml:space="preserve"> </v>
      </c>
      <c r="AS63" s="30" t="str">
        <f t="shared" si="7"/>
        <v xml:space="preserve"> </v>
      </c>
      <c r="AT63" s="30" t="str">
        <f t="shared" si="7"/>
        <v xml:space="preserve"> </v>
      </c>
      <c r="AU63" s="30" t="str">
        <f t="shared" si="7"/>
        <v xml:space="preserve"> </v>
      </c>
      <c r="AV63" s="30" t="str">
        <f t="shared" si="7"/>
        <v xml:space="preserve"> </v>
      </c>
      <c r="AW63" s="30" t="str">
        <f t="shared" si="7"/>
        <v xml:space="preserve"> </v>
      </c>
      <c r="AX63" s="30" t="str">
        <f t="shared" si="7"/>
        <v xml:space="preserve"> </v>
      </c>
      <c r="AY63" s="30"/>
      <c r="AZ63" s="30"/>
      <c r="BA63" s="30"/>
      <c r="BB63" s="30"/>
      <c r="BC63" s="30"/>
      <c r="BD63" s="30"/>
      <c r="BE63" s="30"/>
      <c r="BF63" s="30"/>
      <c r="BG63" s="30"/>
      <c r="BH63" s="30"/>
    </row>
    <row r="64" spans="1:61" s="31" customFormat="1" ht="35.1" customHeight="1" x14ac:dyDescent="0.35">
      <c r="A64" s="30"/>
      <c r="B64" s="30"/>
      <c r="C64" s="30"/>
      <c r="D64" s="30"/>
      <c r="E64" s="40">
        <v>19</v>
      </c>
      <c r="F64" s="30"/>
      <c r="G64" s="30"/>
      <c r="H64" s="30"/>
      <c r="I64" s="30"/>
      <c r="J64" s="30"/>
      <c r="L64" s="30"/>
      <c r="M64" s="30"/>
      <c r="N64" s="30"/>
      <c r="O64" s="30"/>
      <c r="P64" s="40">
        <v>17</v>
      </c>
      <c r="Q64" s="30"/>
      <c r="R64" s="30"/>
      <c r="S64" s="30"/>
      <c r="T64" s="30"/>
      <c r="U64" s="30"/>
      <c r="V64" s="30"/>
      <c r="AD64" s="40">
        <v>22</v>
      </c>
      <c r="AN64" s="30"/>
      <c r="AO64" s="30"/>
      <c r="AP64" s="30"/>
      <c r="AQ64" s="30"/>
      <c r="AR64" s="40">
        <f>SUM(AN63:AX63)</f>
        <v>0</v>
      </c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</row>
    <row r="65" spans="1:60" s="31" customFormat="1" ht="35.1" customHeight="1" thickBot="1" x14ac:dyDescent="0.4">
      <c r="A65" s="30"/>
      <c r="B65" s="30"/>
      <c r="C65" s="30"/>
      <c r="D65" s="30"/>
      <c r="E65" s="69">
        <f>Q121</f>
        <v>0</v>
      </c>
      <c r="F65" s="30"/>
      <c r="G65" s="30"/>
      <c r="H65" s="30"/>
      <c r="I65" s="30"/>
      <c r="J65" s="30"/>
      <c r="L65" s="30"/>
      <c r="M65" s="30"/>
      <c r="N65" s="30"/>
      <c r="O65" s="30"/>
      <c r="P65" s="69">
        <f>Q122</f>
        <v>0</v>
      </c>
      <c r="Q65" s="30"/>
      <c r="R65" s="30"/>
      <c r="S65" s="30"/>
      <c r="T65" s="30"/>
      <c r="U65" s="30"/>
      <c r="V65" s="30"/>
      <c r="AD65" s="69">
        <f>Q123</f>
        <v>0</v>
      </c>
      <c r="AN65" s="30"/>
      <c r="AO65" s="30"/>
      <c r="AP65" s="30"/>
      <c r="AQ65" s="30"/>
      <c r="AR65" s="69">
        <f>Q124</f>
        <v>0</v>
      </c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</row>
    <row r="66" spans="1:60" s="31" customFormat="1" ht="35.1" customHeight="1" thickBot="1" x14ac:dyDescent="0.4">
      <c r="A66" s="30"/>
      <c r="B66" s="30"/>
      <c r="C66" s="30"/>
      <c r="D66" s="30"/>
      <c r="E66" s="70">
        <f>J118</f>
        <v>0</v>
      </c>
      <c r="F66" s="30"/>
      <c r="G66" s="30"/>
      <c r="H66" s="30"/>
      <c r="I66" s="30"/>
      <c r="J66" s="30"/>
      <c r="L66" s="30"/>
      <c r="M66" s="30"/>
      <c r="N66" s="30"/>
      <c r="O66" s="30"/>
      <c r="P66" s="70">
        <f>J119</f>
        <v>0</v>
      </c>
      <c r="Q66" s="30"/>
      <c r="R66" s="30"/>
      <c r="S66" s="30"/>
      <c r="T66" s="30"/>
      <c r="U66" s="30"/>
      <c r="V66" s="30"/>
      <c r="AD66" s="70">
        <f>+J120</f>
        <v>0</v>
      </c>
      <c r="AN66" s="30"/>
      <c r="AO66" s="30"/>
      <c r="AP66" s="30"/>
      <c r="AQ66" s="30"/>
      <c r="AR66" s="70">
        <f>U124</f>
        <v>0</v>
      </c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</row>
    <row r="67" spans="1:60" s="31" customFormat="1" ht="35.1" customHeight="1" x14ac:dyDescent="0.35">
      <c r="A67" s="30"/>
      <c r="B67" s="30"/>
      <c r="C67" s="30"/>
      <c r="D67" s="30"/>
      <c r="E67" s="30"/>
      <c r="F67" s="30"/>
      <c r="G67" s="30"/>
      <c r="H67" s="30"/>
      <c r="I67" s="30"/>
      <c r="J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</row>
    <row r="68" spans="1:60" s="31" customFormat="1" ht="35.1" customHeight="1" x14ac:dyDescent="0.35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</row>
    <row r="69" spans="1:60" s="31" customFormat="1" ht="35.1" customHeight="1" x14ac:dyDescent="0.35">
      <c r="A69" s="30"/>
      <c r="B69" s="30"/>
      <c r="C69" s="30"/>
      <c r="D69" s="30"/>
      <c r="E69" s="71">
        <f>SUM(A68:J68)</f>
        <v>0</v>
      </c>
      <c r="F69" s="30"/>
      <c r="G69" s="30"/>
      <c r="H69" s="30"/>
      <c r="I69" s="30"/>
      <c r="J69" s="30"/>
      <c r="L69" s="30"/>
      <c r="M69" s="30"/>
      <c r="N69" s="30"/>
      <c r="O69" s="30"/>
      <c r="P69" s="71">
        <f>SUM(L68:V68)</f>
        <v>0</v>
      </c>
      <c r="Q69" s="30"/>
      <c r="R69" s="30"/>
      <c r="S69" s="30"/>
      <c r="T69" s="30"/>
      <c r="U69" s="30"/>
      <c r="V69" s="30"/>
      <c r="AD69" s="48">
        <f>SUM(X68:AJ68)</f>
        <v>0</v>
      </c>
      <c r="AN69" s="30"/>
      <c r="AO69" s="30"/>
      <c r="AP69" s="30"/>
      <c r="AQ69" s="30"/>
      <c r="AR69" s="71">
        <f>SUM(AN68:AX68)</f>
        <v>0</v>
      </c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</row>
    <row r="70" spans="1:60" s="31" customFormat="1" ht="35.1" customHeight="1" thickBot="1" x14ac:dyDescent="0.4">
      <c r="A70" s="30"/>
      <c r="B70" s="30"/>
      <c r="C70" s="30"/>
      <c r="D70" s="30"/>
      <c r="E70" s="69">
        <f>AA129</f>
        <v>0</v>
      </c>
      <c r="F70" s="30"/>
      <c r="G70" s="30"/>
      <c r="H70" s="30"/>
      <c r="I70" s="30"/>
      <c r="J70" s="30"/>
      <c r="L70" s="30"/>
      <c r="M70" s="30"/>
      <c r="N70" s="30"/>
      <c r="O70" s="30"/>
      <c r="P70" s="69">
        <f>AA130</f>
        <v>0</v>
      </c>
      <c r="Q70" s="30"/>
      <c r="R70" s="30"/>
      <c r="S70" s="30"/>
      <c r="T70" s="30"/>
      <c r="U70" s="30"/>
      <c r="V70" s="30"/>
      <c r="AD70" s="40">
        <f>AA131</f>
        <v>0</v>
      </c>
      <c r="AL70" s="30"/>
      <c r="AM70" s="30"/>
      <c r="AN70" s="30"/>
      <c r="AO70" s="30"/>
      <c r="AP70" s="30"/>
      <c r="AQ70" s="30"/>
      <c r="AR70" s="69">
        <f>AA132</f>
        <v>0</v>
      </c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</row>
    <row r="71" spans="1:60" ht="35.1" customHeight="1" thickBot="1" x14ac:dyDescent="0.25">
      <c r="E71" s="70">
        <f>AE129</f>
        <v>0</v>
      </c>
      <c r="L71" s="4"/>
      <c r="M71" s="4"/>
      <c r="N71" s="4"/>
      <c r="O71" s="4"/>
      <c r="P71" s="70">
        <f>AE130</f>
        <v>0</v>
      </c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70">
        <f>AE131</f>
        <v>0</v>
      </c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70">
        <f>AE132</f>
        <v>0</v>
      </c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</row>
    <row r="72" spans="1:60" ht="35.1" customHeight="1" x14ac:dyDescent="0.2"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</row>
    <row r="73" spans="1:60" ht="35.1" customHeight="1" x14ac:dyDescent="0.2"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</row>
    <row r="74" spans="1:60" ht="35.1" customHeight="1" x14ac:dyDescent="0.2"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</row>
    <row r="75" spans="1:60" ht="35.1" customHeight="1" x14ac:dyDescent="0.2">
      <c r="A75" s="11"/>
      <c r="B75" s="9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</row>
    <row r="76" spans="1:60" ht="35.1" customHeight="1" x14ac:dyDescent="0.35">
      <c r="A76" s="11"/>
      <c r="B76" s="9"/>
      <c r="D76" s="11"/>
      <c r="E76" s="61"/>
      <c r="F76" s="61"/>
      <c r="G76" s="61"/>
      <c r="H76" s="61"/>
      <c r="I76" s="61"/>
      <c r="J76" s="62"/>
      <c r="K76" s="62"/>
      <c r="L76" s="63"/>
      <c r="M76" s="63"/>
      <c r="N76" s="63"/>
      <c r="O76" s="63"/>
      <c r="P76" s="63"/>
      <c r="Q76" s="63"/>
      <c r="R76" s="4"/>
      <c r="S76" s="4"/>
      <c r="T76" s="4"/>
      <c r="U76" s="4"/>
      <c r="X76" s="128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</row>
    <row r="77" spans="1:60" ht="35.1" customHeight="1" x14ac:dyDescent="0.4">
      <c r="B77" s="9"/>
      <c r="C77" s="11"/>
      <c r="D77" s="11"/>
      <c r="E77" s="64"/>
      <c r="F77" s="64"/>
      <c r="G77" s="64"/>
      <c r="H77" s="64"/>
      <c r="I77" s="64"/>
      <c r="J77" s="64"/>
      <c r="K77" s="62"/>
      <c r="L77" s="63"/>
      <c r="M77" s="63"/>
      <c r="N77" s="63"/>
      <c r="O77" s="63"/>
      <c r="P77" s="63"/>
      <c r="Q77" s="63"/>
      <c r="R77" s="4"/>
      <c r="S77" s="4"/>
      <c r="T77" s="4"/>
      <c r="U77" s="4"/>
      <c r="X77" s="129">
        <v>13</v>
      </c>
      <c r="Y77" s="62" t="s">
        <v>107</v>
      </c>
      <c r="Z77" s="62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</row>
    <row r="78" spans="1:60" ht="35.1" customHeight="1" x14ac:dyDescent="0.4">
      <c r="B78" s="9"/>
      <c r="D78" s="11"/>
      <c r="E78" s="62"/>
      <c r="F78" s="62"/>
      <c r="G78" s="62"/>
      <c r="H78" s="62"/>
      <c r="I78" s="62"/>
      <c r="J78" s="62"/>
      <c r="K78" s="62"/>
      <c r="L78" s="63"/>
      <c r="M78" s="63"/>
      <c r="N78" s="63"/>
      <c r="O78" s="63"/>
      <c r="P78" s="63"/>
      <c r="Q78" s="63"/>
      <c r="R78" s="4"/>
      <c r="S78" s="4"/>
      <c r="T78" s="4"/>
      <c r="U78" s="4"/>
      <c r="X78" s="129">
        <v>14</v>
      </c>
      <c r="Y78" s="62" t="s">
        <v>108</v>
      </c>
      <c r="Z78" s="62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</row>
    <row r="79" spans="1:60" ht="35.1" customHeight="1" x14ac:dyDescent="0.4">
      <c r="C79" s="11"/>
      <c r="D79" s="11"/>
      <c r="E79" s="65"/>
      <c r="F79" s="66"/>
      <c r="G79" s="62"/>
      <c r="H79" s="62"/>
      <c r="I79" s="62"/>
      <c r="J79" s="62"/>
      <c r="K79" s="62"/>
      <c r="L79" s="63"/>
      <c r="M79" s="63"/>
      <c r="N79" s="63"/>
      <c r="O79" s="63"/>
      <c r="P79" s="63"/>
      <c r="Q79" s="63"/>
      <c r="R79" s="4"/>
      <c r="S79" s="4"/>
      <c r="T79" s="4"/>
      <c r="U79" s="4"/>
      <c r="X79" s="129">
        <v>15</v>
      </c>
      <c r="Y79" s="66" t="s">
        <v>109</v>
      </c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</row>
    <row r="80" spans="1:60" ht="35.1" customHeight="1" x14ac:dyDescent="0.4">
      <c r="C80" s="11"/>
      <c r="D80" s="11"/>
      <c r="E80" s="62"/>
      <c r="F80" s="62"/>
      <c r="G80" s="62"/>
      <c r="H80" s="62"/>
      <c r="I80" s="62"/>
      <c r="J80" s="62"/>
      <c r="K80" s="62"/>
      <c r="L80" s="63"/>
      <c r="M80" s="63"/>
      <c r="N80" s="63"/>
      <c r="O80" s="63"/>
      <c r="P80" s="63"/>
      <c r="Q80" s="63"/>
      <c r="R80" s="4"/>
      <c r="S80" s="4"/>
      <c r="T80" s="4"/>
      <c r="U80" s="4"/>
      <c r="X80" s="129">
        <v>16</v>
      </c>
      <c r="Y80" s="62" t="s">
        <v>110</v>
      </c>
      <c r="Z80" s="62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</row>
    <row r="81" spans="1:60" ht="35.1" customHeight="1" x14ac:dyDescent="0.4">
      <c r="C81" s="11"/>
      <c r="D81" s="11"/>
      <c r="E81" s="65"/>
      <c r="F81" s="66"/>
      <c r="G81" s="62"/>
      <c r="H81" s="62"/>
      <c r="I81" s="62"/>
      <c r="J81" s="62"/>
      <c r="K81" s="62"/>
      <c r="L81" s="63"/>
      <c r="M81" s="63"/>
      <c r="N81" s="63"/>
      <c r="O81" s="63"/>
      <c r="P81" s="63"/>
      <c r="Q81" s="63"/>
      <c r="R81" s="4"/>
      <c r="S81" s="4"/>
      <c r="T81" s="4"/>
      <c r="U81" s="4"/>
      <c r="X81" s="129">
        <v>18</v>
      </c>
      <c r="Y81" s="66" t="s">
        <v>111</v>
      </c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</row>
    <row r="82" spans="1:60" ht="35.1" customHeight="1" x14ac:dyDescent="0.4">
      <c r="C82" s="11"/>
      <c r="D82" s="11"/>
      <c r="E82" s="62"/>
      <c r="F82" s="62"/>
      <c r="G82" s="62"/>
      <c r="H82" s="62"/>
      <c r="I82" s="62"/>
      <c r="J82" s="62"/>
      <c r="K82" s="62"/>
      <c r="L82" s="63"/>
      <c r="M82" s="63"/>
      <c r="N82" s="63"/>
      <c r="O82" s="63"/>
      <c r="P82" s="63"/>
      <c r="Q82" s="63"/>
      <c r="R82" s="4"/>
      <c r="S82" s="4"/>
      <c r="T82" s="4"/>
      <c r="U82" s="4"/>
      <c r="X82" s="129">
        <v>19</v>
      </c>
      <c r="Y82" s="62" t="s">
        <v>112</v>
      </c>
      <c r="Z82" s="62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</row>
    <row r="83" spans="1:60" ht="35.1" customHeight="1" x14ac:dyDescent="0.4">
      <c r="C83" s="11"/>
      <c r="D83" s="11"/>
      <c r="E83" s="62"/>
      <c r="F83" s="62"/>
      <c r="G83" s="62"/>
      <c r="H83" s="62"/>
      <c r="I83" s="62"/>
      <c r="J83" s="62"/>
      <c r="K83" s="62"/>
      <c r="L83" s="63"/>
      <c r="M83" s="63"/>
      <c r="N83" s="63"/>
      <c r="O83" s="63"/>
      <c r="P83" s="63"/>
      <c r="Q83" s="63"/>
      <c r="R83" s="4"/>
      <c r="S83" s="4"/>
      <c r="T83" s="4"/>
      <c r="U83" s="4"/>
      <c r="X83" s="129">
        <v>26</v>
      </c>
      <c r="Y83" s="62" t="s">
        <v>113</v>
      </c>
      <c r="Z83" s="62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</row>
    <row r="84" spans="1:60" ht="35.1" customHeight="1" x14ac:dyDescent="0.4">
      <c r="C84" s="11"/>
      <c r="D84" s="11"/>
      <c r="E84" s="65"/>
      <c r="F84" s="66"/>
      <c r="G84" s="62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4"/>
      <c r="S84" s="4"/>
      <c r="T84" s="4"/>
      <c r="U84" s="4"/>
      <c r="X84" s="129">
        <v>33</v>
      </c>
      <c r="Y84" s="62" t="s">
        <v>114</v>
      </c>
      <c r="Z84" s="62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</row>
    <row r="87" spans="1:60" ht="35.1" customHeight="1" thickBot="1" x14ac:dyDescent="0.4">
      <c r="A87" s="225"/>
      <c r="B87" s="225"/>
      <c r="C87" s="225"/>
      <c r="D87" s="225"/>
      <c r="E87" s="225"/>
      <c r="F87" s="225"/>
      <c r="G87" s="225"/>
      <c r="H87" s="225"/>
      <c r="I87" s="225"/>
      <c r="J87" s="225"/>
      <c r="K87" s="225"/>
      <c r="L87" s="225"/>
      <c r="M87" s="225"/>
      <c r="N87" s="225"/>
    </row>
    <row r="88" spans="1:60" ht="35.1" customHeight="1" x14ac:dyDescent="0.2">
      <c r="A88" s="215"/>
      <c r="B88" s="217"/>
      <c r="C88" s="215"/>
      <c r="D88" s="216"/>
      <c r="E88" s="217"/>
      <c r="F88" s="215"/>
      <c r="G88" s="216"/>
      <c r="H88" s="216"/>
      <c r="I88" s="215"/>
      <c r="J88" s="216"/>
      <c r="K88" s="217"/>
      <c r="L88" s="215"/>
      <c r="M88" s="216"/>
      <c r="N88" s="217"/>
      <c r="X88" s="138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40"/>
    </row>
    <row r="89" spans="1:60" ht="35.1" customHeight="1" x14ac:dyDescent="0.4">
      <c r="A89" s="221"/>
      <c r="B89" s="222"/>
      <c r="C89" s="215"/>
      <c r="D89" s="216"/>
      <c r="E89" s="217"/>
      <c r="F89" s="226"/>
      <c r="G89" s="227"/>
      <c r="H89" s="74"/>
      <c r="I89" s="215"/>
      <c r="J89" s="217"/>
      <c r="K89" s="78"/>
      <c r="L89" s="215"/>
      <c r="M89" s="216"/>
      <c r="N89" s="75"/>
      <c r="X89" s="141"/>
      <c r="Z89" s="66"/>
      <c r="AA89" s="66"/>
      <c r="AB89" s="66"/>
      <c r="AI89" s="142"/>
    </row>
    <row r="90" spans="1:60" ht="35.1" customHeight="1" x14ac:dyDescent="0.4">
      <c r="A90" s="221"/>
      <c r="B90" s="222"/>
      <c r="C90" s="215"/>
      <c r="D90" s="216"/>
      <c r="E90" s="217"/>
      <c r="F90" s="215"/>
      <c r="G90" s="216"/>
      <c r="H90" s="75"/>
      <c r="I90" s="215"/>
      <c r="J90" s="217"/>
      <c r="K90" s="74"/>
      <c r="L90" s="215"/>
      <c r="M90" s="216"/>
      <c r="N90" s="78"/>
      <c r="X90" s="141"/>
      <c r="AI90" s="142"/>
    </row>
    <row r="91" spans="1:60" ht="35.1" customHeight="1" x14ac:dyDescent="0.2">
      <c r="A91" s="221"/>
      <c r="B91" s="222"/>
      <c r="C91" s="215"/>
      <c r="D91" s="216"/>
      <c r="E91" s="217"/>
      <c r="F91" s="215"/>
      <c r="G91" s="216"/>
      <c r="H91" s="76"/>
      <c r="I91" s="215"/>
      <c r="J91" s="217"/>
      <c r="K91" s="78"/>
      <c r="L91" s="215"/>
      <c r="M91" s="216"/>
      <c r="N91" s="78"/>
      <c r="X91" s="141"/>
      <c r="Z91" s="86"/>
      <c r="AA91" s="86"/>
      <c r="AB91" s="86"/>
      <c r="AC91" s="86"/>
      <c r="AD91" s="86"/>
      <c r="AE91" s="86"/>
      <c r="AF91" s="134"/>
      <c r="AG91" s="134"/>
      <c r="AH91" s="134"/>
      <c r="AI91" s="143"/>
    </row>
    <row r="92" spans="1:60" ht="35.1" customHeight="1" x14ac:dyDescent="0.4">
      <c r="A92" s="221"/>
      <c r="B92" s="222"/>
      <c r="C92" s="215"/>
      <c r="D92" s="216"/>
      <c r="E92" s="217"/>
      <c r="F92" s="215"/>
      <c r="G92" s="216"/>
      <c r="H92" s="74"/>
      <c r="I92" s="215"/>
      <c r="J92" s="217"/>
      <c r="K92" s="78"/>
      <c r="L92" s="215"/>
      <c r="M92" s="216"/>
      <c r="N92" s="78"/>
      <c r="X92" s="141"/>
      <c r="Z92" s="86"/>
      <c r="AA92" s="86"/>
      <c r="AB92" s="86"/>
      <c r="AC92" s="86"/>
      <c r="AD92" s="86"/>
      <c r="AE92" s="86"/>
      <c r="AF92" s="134"/>
      <c r="AG92" s="134"/>
      <c r="AH92" s="134"/>
      <c r="AI92" s="143"/>
    </row>
    <row r="93" spans="1:60" ht="35.1" customHeight="1" x14ac:dyDescent="0.2">
      <c r="A93" s="215"/>
      <c r="B93" s="217"/>
      <c r="C93" s="215"/>
      <c r="D93" s="216"/>
      <c r="E93" s="217"/>
      <c r="F93" s="215"/>
      <c r="G93" s="216"/>
      <c r="H93" s="77"/>
      <c r="I93" s="234"/>
      <c r="J93" s="235"/>
      <c r="K93" s="73"/>
      <c r="L93" s="234"/>
      <c r="M93" s="236"/>
      <c r="N93" s="73"/>
      <c r="X93" s="149"/>
      <c r="Z93" s="135"/>
      <c r="AA93" s="86"/>
      <c r="AB93" s="135"/>
      <c r="AC93" s="86"/>
      <c r="AD93" s="135"/>
      <c r="AE93" s="135"/>
      <c r="AF93" s="29"/>
      <c r="AG93" s="130"/>
      <c r="AH93" s="136"/>
      <c r="AI93" s="143"/>
    </row>
    <row r="94" spans="1:60" ht="35.1" customHeight="1" x14ac:dyDescent="0.35">
      <c r="A94" s="31"/>
      <c r="X94" s="141"/>
      <c r="Z94" s="86"/>
      <c r="AA94" s="86"/>
      <c r="AB94" s="86"/>
      <c r="AC94" s="86"/>
      <c r="AD94" s="86"/>
      <c r="AE94" s="86"/>
      <c r="AF94" s="134"/>
      <c r="AG94" s="134"/>
      <c r="AH94" s="134"/>
      <c r="AI94" s="143"/>
    </row>
    <row r="95" spans="1:60" s="4" customFormat="1" ht="35.1" customHeight="1" x14ac:dyDescent="0.35">
      <c r="A95" s="31"/>
      <c r="B95" s="1"/>
      <c r="C95" s="1"/>
      <c r="D95" s="1"/>
      <c r="E95" s="1"/>
      <c r="F95" s="1"/>
      <c r="X95" s="144"/>
      <c r="Z95" s="135"/>
      <c r="AA95" s="86"/>
      <c r="AB95" s="135"/>
      <c r="AC95" s="86"/>
      <c r="AD95" s="135"/>
      <c r="AE95" s="135"/>
      <c r="AF95" s="29"/>
      <c r="AG95" s="86"/>
      <c r="AH95" s="137"/>
      <c r="AI95" s="145"/>
    </row>
    <row r="96" spans="1:60" s="4" customFormat="1" ht="35.1" customHeight="1" thickBot="1" x14ac:dyDescent="0.25">
      <c r="A96" s="1"/>
      <c r="B96" s="1"/>
      <c r="C96" s="1"/>
      <c r="D96" s="1"/>
      <c r="E96" s="1"/>
      <c r="F96" s="1"/>
      <c r="X96" s="146"/>
      <c r="Y96" s="147"/>
      <c r="Z96" s="147"/>
      <c r="AA96" s="147"/>
      <c r="AB96" s="147"/>
      <c r="AC96" s="147"/>
      <c r="AD96" s="147"/>
      <c r="AE96" s="147"/>
      <c r="AF96" s="147"/>
      <c r="AG96" s="147"/>
      <c r="AH96" s="147"/>
      <c r="AI96" s="148"/>
    </row>
    <row r="97" spans="1:41" s="18" customFormat="1" ht="35.1" customHeight="1" x14ac:dyDescent="0.35">
      <c r="A97" s="225"/>
      <c r="B97" s="225"/>
      <c r="C97" s="225"/>
      <c r="D97" s="225"/>
      <c r="E97" s="225"/>
      <c r="F97" s="225"/>
      <c r="G97" s="225"/>
      <c r="H97" s="225"/>
      <c r="I97" s="225"/>
      <c r="J97" s="224"/>
      <c r="K97" s="224"/>
      <c r="L97" s="224"/>
      <c r="M97" s="225"/>
      <c r="N97" s="225"/>
      <c r="O97" s="225"/>
      <c r="P97" s="225"/>
      <c r="R97" s="60"/>
      <c r="S97" s="19"/>
    </row>
    <row r="98" spans="1:41" ht="35.1" customHeight="1" x14ac:dyDescent="0.4">
      <c r="A98" s="44"/>
      <c r="B98" s="49"/>
      <c r="C98" s="50"/>
      <c r="D98" s="44"/>
      <c r="E98" s="49"/>
      <c r="F98" s="50"/>
      <c r="G98" s="44"/>
      <c r="H98" s="49"/>
      <c r="I98" s="50"/>
      <c r="J98" s="51"/>
      <c r="K98" s="52"/>
      <c r="L98" s="52"/>
      <c r="M98" s="51"/>
      <c r="N98" s="52"/>
      <c r="O98" s="52"/>
      <c r="P98" s="52"/>
      <c r="Q98" s="52"/>
      <c r="R98" s="3"/>
      <c r="S98" s="31"/>
      <c r="T98" s="31"/>
      <c r="U98" s="10"/>
      <c r="V98" s="10"/>
      <c r="W98" s="80"/>
      <c r="X98" s="80"/>
      <c r="Y98" s="80"/>
      <c r="Z98" s="80"/>
      <c r="AA98" s="80"/>
      <c r="AB98" s="80"/>
      <c r="AC98" s="80"/>
      <c r="AD98" s="80"/>
      <c r="AE98" s="80"/>
      <c r="AF98" s="31"/>
      <c r="AG98" s="31"/>
      <c r="AH98" s="31"/>
    </row>
    <row r="99" spans="1:41" ht="35.1" customHeight="1" x14ac:dyDescent="0.4">
      <c r="A99" s="53"/>
      <c r="B99" s="79"/>
      <c r="C99" s="54"/>
      <c r="D99" s="53"/>
      <c r="E99" s="79"/>
      <c r="F99" s="54"/>
      <c r="G99" s="53"/>
      <c r="H99" s="79"/>
      <c r="I99" s="54"/>
      <c r="J99" s="55"/>
      <c r="K99" s="30"/>
      <c r="L99" s="29"/>
      <c r="M99" s="55"/>
      <c r="N99" s="31"/>
      <c r="O99" s="31"/>
      <c r="P99" s="31"/>
      <c r="Q99" s="31"/>
      <c r="R99" s="5"/>
      <c r="S99" s="31"/>
      <c r="T99" s="31"/>
      <c r="U99" s="10"/>
      <c r="V99" s="10"/>
      <c r="W99" s="62"/>
      <c r="X99" s="62"/>
      <c r="Y99" s="80"/>
      <c r="Z99" s="81"/>
      <c r="AA99" s="80"/>
      <c r="AB99" s="62"/>
      <c r="AC99" s="62"/>
      <c r="AD99" s="62"/>
      <c r="AE99" s="62"/>
      <c r="AF99" s="31"/>
      <c r="AG99" s="31"/>
      <c r="AH99" s="31"/>
    </row>
    <row r="100" spans="1:41" ht="35.1" customHeight="1" x14ac:dyDescent="0.4">
      <c r="A100" s="56"/>
      <c r="B100" s="57"/>
      <c r="C100" s="58"/>
      <c r="D100" s="56"/>
      <c r="E100" s="57"/>
      <c r="F100" s="58"/>
      <c r="G100" s="56"/>
      <c r="H100" s="57"/>
      <c r="I100" s="58"/>
      <c r="J100" s="39"/>
      <c r="K100" s="59"/>
      <c r="L100" s="59"/>
      <c r="M100" s="39"/>
      <c r="N100" s="59"/>
      <c r="O100" s="59"/>
      <c r="P100" s="59"/>
      <c r="Q100" s="59"/>
      <c r="R100" s="7"/>
      <c r="S100" s="31"/>
      <c r="T100" s="31"/>
      <c r="U100" s="10"/>
      <c r="V100" s="10"/>
      <c r="W100" s="62"/>
      <c r="X100" s="62"/>
      <c r="Y100" s="80"/>
      <c r="Z100" s="62"/>
      <c r="AA100" s="80"/>
      <c r="AB100" s="62"/>
      <c r="AC100" s="62"/>
      <c r="AD100" s="62"/>
      <c r="AE100" s="62"/>
      <c r="AF100" s="31"/>
      <c r="AG100" s="31"/>
      <c r="AH100" s="31"/>
    </row>
    <row r="101" spans="1:41" ht="35.1" customHeight="1" x14ac:dyDescent="0.35">
      <c r="A101" s="44"/>
      <c r="B101" s="49"/>
      <c r="C101" s="50"/>
      <c r="D101" s="44"/>
      <c r="E101" s="49"/>
      <c r="F101" s="50"/>
      <c r="G101" s="44"/>
      <c r="H101" s="49"/>
      <c r="I101" s="50"/>
      <c r="J101" s="51"/>
      <c r="K101" s="52"/>
      <c r="L101" s="52"/>
      <c r="M101" s="51"/>
      <c r="N101" s="52"/>
      <c r="O101" s="52"/>
      <c r="P101" s="52"/>
      <c r="Q101" s="52"/>
      <c r="R101" s="3"/>
      <c r="S101" s="31"/>
      <c r="T101" s="31"/>
      <c r="U101" s="10"/>
      <c r="V101" s="10"/>
      <c r="W101" s="10"/>
      <c r="X101" s="10"/>
      <c r="Y101" s="10"/>
      <c r="Z101" s="17"/>
      <c r="AA101" s="10"/>
      <c r="AB101" s="10"/>
      <c r="AC101" s="10"/>
      <c r="AD101" s="10"/>
      <c r="AE101" s="10"/>
    </row>
    <row r="102" spans="1:41" ht="35.1" customHeight="1" x14ac:dyDescent="0.35">
      <c r="A102" s="53"/>
      <c r="B102" s="79"/>
      <c r="C102" s="54"/>
      <c r="D102" s="53"/>
      <c r="E102" s="79"/>
      <c r="F102" s="54"/>
      <c r="G102" s="53"/>
      <c r="H102" s="79"/>
      <c r="I102" s="54"/>
      <c r="J102" s="55"/>
      <c r="K102" s="30"/>
      <c r="L102" s="29"/>
      <c r="M102" s="55"/>
      <c r="N102" s="31"/>
      <c r="O102" s="31"/>
      <c r="P102" s="31"/>
      <c r="Q102" s="31"/>
      <c r="R102" s="5"/>
      <c r="S102" s="31"/>
      <c r="T102" s="31"/>
      <c r="U102" s="10"/>
      <c r="V102" s="10"/>
      <c r="W102" s="10"/>
      <c r="X102" s="10"/>
      <c r="Y102" s="10"/>
      <c r="Z102" s="17"/>
      <c r="AA102" s="10"/>
      <c r="AB102" s="10"/>
      <c r="AC102" s="10"/>
      <c r="AD102" s="10"/>
      <c r="AE102" s="10"/>
    </row>
    <row r="103" spans="1:41" ht="35.1" customHeight="1" x14ac:dyDescent="0.35">
      <c r="A103" s="56"/>
      <c r="B103" s="57"/>
      <c r="C103" s="58"/>
      <c r="D103" s="56"/>
      <c r="E103" s="57"/>
      <c r="F103" s="58"/>
      <c r="G103" s="56"/>
      <c r="H103" s="57"/>
      <c r="I103" s="58"/>
      <c r="J103" s="39"/>
      <c r="K103" s="59"/>
      <c r="L103" s="59"/>
      <c r="M103" s="39"/>
      <c r="N103" s="59"/>
      <c r="O103" s="59"/>
      <c r="P103" s="59"/>
      <c r="Q103" s="59"/>
      <c r="R103" s="7"/>
      <c r="Z103" s="17"/>
    </row>
    <row r="104" spans="1:41" ht="35.1" customHeight="1" x14ac:dyDescent="0.35">
      <c r="A104" s="44"/>
      <c r="B104" s="49"/>
      <c r="C104" s="50"/>
      <c r="D104" s="44"/>
      <c r="E104" s="49"/>
      <c r="F104" s="50"/>
      <c r="G104" s="44"/>
      <c r="H104" s="49"/>
      <c r="I104" s="50"/>
      <c r="J104" s="51"/>
      <c r="K104" s="52"/>
      <c r="L104" s="52"/>
      <c r="M104" s="55"/>
      <c r="N104" s="31"/>
      <c r="O104" s="31"/>
      <c r="P104" s="31"/>
      <c r="Q104" s="31"/>
      <c r="R104" s="5"/>
    </row>
    <row r="105" spans="1:41" ht="35.1" customHeight="1" x14ac:dyDescent="0.35">
      <c r="A105" s="53"/>
      <c r="B105" s="79"/>
      <c r="C105" s="54"/>
      <c r="D105" s="53"/>
      <c r="E105" s="79"/>
      <c r="F105" s="54"/>
      <c r="G105" s="53"/>
      <c r="H105" s="79"/>
      <c r="I105" s="54"/>
      <c r="J105" s="53"/>
      <c r="K105" s="30"/>
      <c r="L105" s="29"/>
      <c r="M105" s="55"/>
      <c r="N105" s="30"/>
      <c r="O105" s="30"/>
      <c r="P105" s="30"/>
      <c r="Q105" s="30"/>
      <c r="R105" s="5"/>
    </row>
    <row r="106" spans="1:41" ht="35.1" customHeight="1" x14ac:dyDescent="0.35">
      <c r="A106" s="56"/>
      <c r="B106" s="57"/>
      <c r="C106" s="58"/>
      <c r="D106" s="56"/>
      <c r="E106" s="57"/>
      <c r="F106" s="58"/>
      <c r="G106" s="56"/>
      <c r="H106" s="57"/>
      <c r="I106" s="58"/>
      <c r="J106" s="39"/>
      <c r="K106" s="59"/>
      <c r="L106" s="59"/>
      <c r="M106" s="39"/>
      <c r="N106" s="59"/>
      <c r="O106" s="59"/>
      <c r="P106" s="59"/>
      <c r="Q106" s="59"/>
      <c r="R106" s="7"/>
      <c r="AN106" s="164"/>
      <c r="AO106" s="164"/>
    </row>
    <row r="107" spans="1:41" ht="35.1" customHeight="1" x14ac:dyDescent="0.3">
      <c r="A107" s="17"/>
      <c r="B107" s="17"/>
      <c r="C107" s="17"/>
      <c r="D107" s="17"/>
      <c r="E107" s="17"/>
      <c r="F107" s="17"/>
      <c r="G107" s="17"/>
      <c r="H107" s="17"/>
      <c r="I107" s="101"/>
      <c r="J107" s="17"/>
      <c r="K107" s="17"/>
      <c r="L107" s="17"/>
      <c r="M107" s="17"/>
      <c r="N107" s="17"/>
      <c r="O107" s="17"/>
      <c r="P107" s="17"/>
      <c r="Q107" s="17"/>
      <c r="R107" s="17"/>
      <c r="AN107" s="164"/>
      <c r="AO107" s="164"/>
    </row>
    <row r="108" spans="1:41" ht="35.1" customHeight="1" x14ac:dyDescent="0.3">
      <c r="A108" s="17"/>
      <c r="B108" s="17"/>
      <c r="C108" s="17"/>
      <c r="D108" s="17"/>
      <c r="E108" s="17"/>
      <c r="F108" s="17"/>
      <c r="G108" s="17"/>
      <c r="H108" s="17"/>
      <c r="I108" s="101"/>
      <c r="J108" s="17"/>
      <c r="K108" s="17"/>
      <c r="L108" s="17"/>
      <c r="M108" s="17"/>
      <c r="N108" s="17"/>
      <c r="O108" s="17"/>
      <c r="P108" s="17"/>
      <c r="Q108" s="17"/>
      <c r="R108" s="17"/>
      <c r="AN108" s="164"/>
      <c r="AO108" s="164"/>
    </row>
    <row r="109" spans="1:41" ht="35.1" customHeight="1" x14ac:dyDescent="0.3">
      <c r="A109" s="17"/>
      <c r="B109" s="17"/>
      <c r="C109" s="17"/>
      <c r="D109" s="17"/>
      <c r="E109" s="17"/>
      <c r="F109" s="17"/>
      <c r="G109" s="17"/>
      <c r="H109" s="17"/>
      <c r="I109" s="101"/>
      <c r="J109" s="17"/>
      <c r="K109" s="17"/>
      <c r="L109" s="17"/>
      <c r="M109" s="17"/>
      <c r="N109" s="17"/>
      <c r="O109" s="17"/>
      <c r="P109" s="17"/>
      <c r="Q109" s="17"/>
      <c r="R109" s="17"/>
      <c r="AN109" s="164"/>
      <c r="AO109" s="164"/>
    </row>
    <row r="110" spans="1:41" ht="35.1" customHeight="1" x14ac:dyDescent="0.3">
      <c r="A110" s="17"/>
      <c r="B110" s="17"/>
      <c r="C110" s="17"/>
      <c r="D110" s="17"/>
      <c r="E110" s="17"/>
      <c r="F110" s="17"/>
      <c r="G110" s="17"/>
      <c r="H110" s="17"/>
      <c r="I110" s="101"/>
      <c r="J110" s="17"/>
      <c r="K110" s="17"/>
      <c r="L110" s="17"/>
      <c r="M110" s="17"/>
      <c r="N110" s="17"/>
      <c r="O110" s="17"/>
      <c r="P110" s="17"/>
      <c r="Q110" s="17"/>
      <c r="R110" s="17"/>
      <c r="AI110" s="164"/>
      <c r="AJ110" s="163"/>
    </row>
    <row r="111" spans="1:41" ht="35.1" hidden="1" customHeight="1" outlineLevel="1" x14ac:dyDescent="0.3">
      <c r="A111" s="17"/>
      <c r="B111" s="17"/>
      <c r="C111" s="17"/>
      <c r="D111" s="17"/>
      <c r="E111" s="17"/>
      <c r="F111" s="17"/>
      <c r="G111" s="17"/>
      <c r="H111" s="17"/>
      <c r="I111" s="101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</row>
    <row r="112" spans="1:41" ht="35.1" hidden="1" customHeight="1" outlineLevel="1" x14ac:dyDescent="0.3">
      <c r="A112" s="17"/>
      <c r="B112" s="82"/>
      <c r="C112" s="83"/>
      <c r="D112" s="17"/>
      <c r="E112" s="17"/>
      <c r="F112" s="83"/>
      <c r="G112" s="84"/>
      <c r="H112" s="83"/>
      <c r="I112" s="102"/>
      <c r="J112" s="83"/>
      <c r="K112" s="83"/>
      <c r="L112" s="85"/>
      <c r="M112" s="83"/>
      <c r="N112" s="83"/>
      <c r="O112" s="83"/>
      <c r="P112" s="85"/>
      <c r="Q112" s="83"/>
      <c r="R112" s="83"/>
      <c r="S112" s="83"/>
      <c r="T112" s="85"/>
      <c r="U112" s="85"/>
      <c r="Y112" s="85"/>
      <c r="Z112" s="85"/>
      <c r="AA112" s="85"/>
      <c r="AB112" s="83"/>
      <c r="AC112" s="17"/>
      <c r="AD112" s="83"/>
      <c r="AE112" s="85"/>
      <c r="AF112" s="17"/>
      <c r="AG112" s="17"/>
      <c r="AH112" s="17"/>
      <c r="AI112" s="17"/>
      <c r="AJ112" s="17"/>
      <c r="AK112" s="17"/>
    </row>
    <row r="113" spans="1:37" ht="35.1" hidden="1" customHeight="1" outlineLevel="1" x14ac:dyDescent="0.3">
      <c r="A113" s="17"/>
      <c r="B113" s="85"/>
      <c r="C113" s="83"/>
      <c r="D113" s="17"/>
      <c r="E113" s="17"/>
      <c r="F113" s="83"/>
      <c r="G113" s="84"/>
      <c r="H113" s="83"/>
      <c r="I113" s="102"/>
      <c r="J113" s="17"/>
      <c r="K113" s="17"/>
      <c r="L113" s="85"/>
      <c r="M113" s="83"/>
      <c r="N113" s="83"/>
      <c r="O113" s="83"/>
      <c r="P113" s="85"/>
      <c r="Q113" s="83"/>
      <c r="R113" s="83"/>
      <c r="S113" s="83"/>
      <c r="T113" s="85"/>
      <c r="U113" s="85"/>
      <c r="Y113" s="85"/>
      <c r="Z113" s="85"/>
      <c r="AA113" s="85"/>
      <c r="AB113" s="83"/>
      <c r="AC113" s="17"/>
      <c r="AD113" s="83"/>
      <c r="AE113" s="85"/>
      <c r="AF113" s="83"/>
      <c r="AG113" s="83"/>
      <c r="AH113" s="85"/>
      <c r="AI113" s="83"/>
      <c r="AJ113" s="17"/>
      <c r="AK113" s="83"/>
    </row>
    <row r="114" spans="1:37" ht="35.1" hidden="1" customHeight="1" outlineLevel="1" x14ac:dyDescent="0.3">
      <c r="A114" s="17"/>
      <c r="B114" s="84"/>
      <c r="C114" s="83"/>
      <c r="D114" s="17"/>
      <c r="E114" s="17"/>
      <c r="F114" s="17"/>
      <c r="G114" s="17"/>
      <c r="H114" s="17"/>
      <c r="I114" s="101"/>
      <c r="J114" s="17"/>
      <c r="K114" s="17"/>
      <c r="L114" s="82"/>
      <c r="M114" s="83"/>
      <c r="N114" s="17"/>
      <c r="O114" s="17"/>
      <c r="P114" s="17"/>
      <c r="Q114" s="84"/>
      <c r="R114" s="83"/>
      <c r="S114" s="83"/>
      <c r="T114" s="85"/>
      <c r="U114" s="85"/>
      <c r="Y114" s="85"/>
      <c r="Z114" s="85"/>
      <c r="AA114" s="85"/>
      <c r="AB114" s="83"/>
      <c r="AC114" s="17"/>
      <c r="AD114" s="83"/>
      <c r="AE114" s="85"/>
      <c r="AF114" s="83"/>
      <c r="AG114" s="83"/>
      <c r="AH114" s="85"/>
      <c r="AI114" s="83"/>
      <c r="AJ114" s="17"/>
      <c r="AK114" s="83"/>
    </row>
    <row r="115" spans="1:37" ht="35.1" hidden="1" customHeight="1" outlineLevel="1" x14ac:dyDescent="0.3">
      <c r="A115" s="17"/>
      <c r="B115" s="17"/>
      <c r="C115" s="17"/>
      <c r="D115" s="17"/>
      <c r="E115" s="17"/>
      <c r="F115" s="17"/>
      <c r="G115" s="17"/>
      <c r="H115" s="17"/>
      <c r="I115" s="101"/>
      <c r="J115" s="17"/>
      <c r="K115" s="17"/>
      <c r="L115" s="85"/>
      <c r="M115" s="83"/>
      <c r="N115" s="17"/>
      <c r="O115" s="17"/>
      <c r="P115" s="17"/>
      <c r="Q115" s="83"/>
      <c r="R115" s="85"/>
      <c r="S115" s="83"/>
      <c r="T115" s="83"/>
      <c r="U115" s="85"/>
      <c r="Y115" s="85"/>
      <c r="Z115" s="85"/>
      <c r="AA115" s="85"/>
      <c r="AB115" s="83"/>
      <c r="AC115" s="17"/>
      <c r="AD115" s="83"/>
      <c r="AE115" s="85"/>
      <c r="AF115" s="83"/>
      <c r="AG115" s="83"/>
      <c r="AH115" s="85"/>
      <c r="AI115" s="83"/>
      <c r="AJ115" s="17"/>
      <c r="AK115" s="83"/>
    </row>
    <row r="116" spans="1:37" ht="35.1" hidden="1" customHeight="1" outlineLevel="1" x14ac:dyDescent="0.3">
      <c r="A116" s="17"/>
      <c r="B116" s="17"/>
      <c r="C116" s="84"/>
      <c r="D116" s="83"/>
      <c r="E116" s="17"/>
      <c r="F116" s="83"/>
      <c r="G116" s="84"/>
      <c r="H116" s="83"/>
      <c r="I116" s="101"/>
      <c r="J116" s="83"/>
      <c r="K116" s="17"/>
      <c r="L116" s="84"/>
      <c r="M116" s="83"/>
      <c r="N116" s="17"/>
      <c r="O116" s="83"/>
      <c r="P116" s="17"/>
      <c r="Q116" s="83"/>
      <c r="R116" s="17"/>
      <c r="S116" s="83"/>
      <c r="T116" s="85"/>
      <c r="U116" s="85"/>
      <c r="V116" s="85"/>
      <c r="W116" s="85"/>
      <c r="X116" s="85"/>
      <c r="Y116" s="17"/>
      <c r="Z116" s="17"/>
      <c r="AA116" s="17"/>
      <c r="AB116" s="17"/>
      <c r="AE116" s="85"/>
      <c r="AF116" s="83"/>
      <c r="AG116" s="83"/>
      <c r="AH116" s="85"/>
      <c r="AI116" s="83"/>
      <c r="AJ116" s="17"/>
      <c r="AK116" s="83"/>
    </row>
    <row r="117" spans="1:37" ht="35.1" hidden="1" customHeight="1" outlineLevel="1" x14ac:dyDescent="0.3">
      <c r="A117" s="17"/>
      <c r="B117" s="17"/>
      <c r="C117" s="84"/>
      <c r="D117" s="83"/>
      <c r="E117" s="17"/>
      <c r="F117" s="83"/>
      <c r="G117" s="84"/>
      <c r="H117" s="83"/>
      <c r="I117" s="101"/>
      <c r="J117" s="83"/>
      <c r="K117" s="17"/>
      <c r="L117" s="85"/>
      <c r="M117" s="85"/>
      <c r="N117" s="17"/>
      <c r="O117" s="17"/>
      <c r="P117" s="17"/>
      <c r="Q117" s="17"/>
      <c r="R117" s="17"/>
      <c r="S117" s="17"/>
      <c r="T117" s="17"/>
      <c r="U117" s="17"/>
      <c r="V117" s="85"/>
      <c r="W117" s="85"/>
      <c r="X117" s="85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</row>
    <row r="118" spans="1:37" ht="35.1" hidden="1" customHeight="1" outlineLevel="1" x14ac:dyDescent="0.3">
      <c r="A118" s="17"/>
      <c r="B118" s="17"/>
      <c r="C118" s="84"/>
      <c r="D118" s="83"/>
      <c r="E118" s="17"/>
      <c r="F118" s="83"/>
      <c r="G118" s="84"/>
      <c r="H118" s="83"/>
      <c r="I118" s="101"/>
      <c r="J118" s="83"/>
      <c r="K118" s="17"/>
      <c r="L118" s="17"/>
      <c r="M118" s="17"/>
      <c r="N118" s="17"/>
      <c r="O118" s="83"/>
      <c r="P118" s="17"/>
      <c r="Q118" s="83"/>
      <c r="R118" s="17"/>
      <c r="S118" s="17"/>
      <c r="T118" s="17"/>
      <c r="U118" s="17"/>
      <c r="V118" s="17"/>
      <c r="W118" s="17"/>
      <c r="X118" s="17"/>
      <c r="Y118" s="17"/>
      <c r="Z118" s="17"/>
      <c r="AA118" s="83"/>
      <c r="AB118" s="17"/>
      <c r="AC118" s="17"/>
      <c r="AD118" s="17"/>
      <c r="AE118" s="83"/>
      <c r="AF118" s="17"/>
      <c r="AG118" s="17"/>
      <c r="AH118" s="17"/>
      <c r="AI118" s="17"/>
      <c r="AJ118" s="17"/>
      <c r="AK118" s="17"/>
    </row>
    <row r="119" spans="1:37" ht="35.1" hidden="1" customHeight="1" outlineLevel="1" x14ac:dyDescent="0.3">
      <c r="A119" s="17"/>
      <c r="B119" s="17"/>
      <c r="C119" s="84"/>
      <c r="D119" s="83"/>
      <c r="E119" s="17"/>
      <c r="F119" s="83"/>
      <c r="G119" s="84"/>
      <c r="H119" s="83"/>
      <c r="I119" s="101"/>
      <c r="J119" s="83"/>
      <c r="K119" s="17"/>
      <c r="L119" s="17"/>
      <c r="M119" s="83"/>
      <c r="N119" s="84"/>
      <c r="O119" s="83"/>
      <c r="P119" s="17"/>
      <c r="Q119" s="83"/>
      <c r="R119" s="84"/>
      <c r="S119" s="83"/>
      <c r="T119" s="17"/>
      <c r="U119" s="83"/>
      <c r="V119" s="17"/>
      <c r="W119" s="17"/>
      <c r="X119" s="84"/>
      <c r="Y119" s="83"/>
      <c r="Z119" s="17"/>
      <c r="AA119" s="83"/>
      <c r="AB119" s="84"/>
      <c r="AC119" s="83"/>
      <c r="AD119" s="17"/>
      <c r="AE119" s="83"/>
      <c r="AF119" s="17"/>
      <c r="AG119" s="17"/>
      <c r="AH119" s="17"/>
      <c r="AI119" s="17"/>
      <c r="AJ119" s="17"/>
      <c r="AK119" s="17"/>
    </row>
    <row r="120" spans="1:37" ht="35.1" hidden="1" customHeight="1" outlineLevel="1" x14ac:dyDescent="0.3">
      <c r="A120" s="17"/>
      <c r="B120" s="17"/>
      <c r="C120" s="84"/>
      <c r="D120" s="83"/>
      <c r="E120" s="17"/>
      <c r="F120" s="83"/>
      <c r="G120" s="84"/>
      <c r="H120" s="83"/>
      <c r="I120" s="101"/>
      <c r="J120" s="83"/>
      <c r="K120" s="17"/>
      <c r="L120" s="17"/>
      <c r="M120" s="83"/>
      <c r="N120" s="84"/>
      <c r="O120" s="83"/>
      <c r="P120" s="17"/>
      <c r="Q120" s="83"/>
      <c r="R120" s="84"/>
      <c r="S120" s="83"/>
      <c r="T120" s="17"/>
      <c r="U120" s="83"/>
      <c r="V120" s="17"/>
      <c r="W120" s="17"/>
      <c r="X120" s="84"/>
      <c r="Y120" s="83"/>
      <c r="Z120" s="17"/>
      <c r="AA120" s="83"/>
      <c r="AB120" s="84"/>
      <c r="AC120" s="83"/>
      <c r="AD120" s="17"/>
      <c r="AE120" s="83"/>
      <c r="AF120" s="17"/>
      <c r="AG120" s="17"/>
      <c r="AH120" s="17"/>
      <c r="AI120" s="17"/>
      <c r="AJ120" s="17"/>
      <c r="AK120" s="17"/>
    </row>
    <row r="121" spans="1:37" ht="35.1" hidden="1" customHeight="1" outlineLevel="1" x14ac:dyDescent="0.3">
      <c r="A121" s="151"/>
      <c r="B121" s="152"/>
      <c r="C121" s="157"/>
      <c r="D121" s="152"/>
      <c r="E121" s="157"/>
      <c r="F121" s="152"/>
      <c r="G121" s="17"/>
      <c r="H121" s="17"/>
      <c r="I121" s="101"/>
      <c r="J121" s="17"/>
      <c r="K121" s="17"/>
      <c r="L121" s="17"/>
      <c r="M121" s="83"/>
      <c r="N121" s="84"/>
      <c r="O121" s="83"/>
      <c r="P121" s="17"/>
      <c r="Q121" s="83"/>
      <c r="R121" s="84"/>
      <c r="S121" s="83"/>
      <c r="T121" s="17"/>
      <c r="U121" s="83"/>
      <c r="V121" s="17"/>
      <c r="W121" s="17"/>
      <c r="X121" s="84"/>
      <c r="Y121" s="83"/>
      <c r="Z121" s="17"/>
      <c r="AA121" s="83"/>
      <c r="AB121" s="84"/>
      <c r="AC121" s="83"/>
      <c r="AD121" s="17"/>
      <c r="AE121" s="83"/>
      <c r="AF121" s="17"/>
      <c r="AG121" s="17"/>
      <c r="AH121" s="17"/>
      <c r="AI121" s="17"/>
      <c r="AJ121" s="17"/>
      <c r="AK121" s="17"/>
    </row>
    <row r="122" spans="1:37" ht="35.1" hidden="1" customHeight="1" outlineLevel="1" x14ac:dyDescent="0.3">
      <c r="A122" s="153"/>
      <c r="B122" s="154"/>
      <c r="C122" s="17"/>
      <c r="D122" s="154"/>
      <c r="E122" s="17"/>
      <c r="F122" s="154"/>
      <c r="G122" s="17"/>
      <c r="H122" s="17"/>
      <c r="I122" s="101"/>
      <c r="J122" s="17"/>
      <c r="K122" s="17"/>
      <c r="L122" s="17"/>
      <c r="M122" s="83"/>
      <c r="N122" s="84"/>
      <c r="O122" s="83"/>
      <c r="P122" s="17"/>
      <c r="Q122" s="83"/>
      <c r="R122" s="84"/>
      <c r="S122" s="83"/>
      <c r="T122" s="17"/>
      <c r="U122" s="83"/>
      <c r="V122" s="17"/>
      <c r="W122" s="17"/>
      <c r="X122" s="84"/>
      <c r="Y122" s="83"/>
      <c r="Z122" s="17"/>
      <c r="AA122" s="83"/>
      <c r="AB122" s="84"/>
      <c r="AC122" s="83"/>
      <c r="AD122" s="17"/>
      <c r="AE122" s="83"/>
      <c r="AF122" s="17"/>
      <c r="AG122" s="17"/>
      <c r="AH122" s="17"/>
      <c r="AI122" s="17"/>
      <c r="AJ122" s="17"/>
      <c r="AK122" s="17"/>
    </row>
    <row r="123" spans="1:37" ht="35.1" hidden="1" customHeight="1" outlineLevel="1" x14ac:dyDescent="0.3">
      <c r="A123" s="153"/>
      <c r="B123" s="154"/>
      <c r="C123" s="17"/>
      <c r="D123" s="154"/>
      <c r="E123" s="17"/>
      <c r="F123" s="154"/>
      <c r="G123" s="17"/>
      <c r="H123" s="17"/>
      <c r="I123" s="101"/>
      <c r="J123" s="17"/>
      <c r="K123" s="17"/>
      <c r="L123" s="17"/>
      <c r="M123" s="83"/>
      <c r="N123" s="84"/>
      <c r="O123" s="83"/>
      <c r="P123" s="17"/>
      <c r="Q123" s="83"/>
      <c r="R123" s="84"/>
      <c r="S123" s="83"/>
      <c r="T123" s="17"/>
      <c r="U123" s="83"/>
      <c r="V123" s="17"/>
      <c r="W123" s="17"/>
      <c r="X123" s="84"/>
      <c r="Y123" s="83"/>
      <c r="Z123" s="17"/>
      <c r="AA123" s="83"/>
      <c r="AB123" s="84"/>
      <c r="AC123" s="83"/>
      <c r="AD123" s="17"/>
      <c r="AE123" s="83"/>
      <c r="AF123" s="17"/>
      <c r="AG123" s="17"/>
      <c r="AH123" s="17"/>
      <c r="AI123" s="17"/>
      <c r="AJ123" s="17"/>
      <c r="AK123" s="17"/>
    </row>
    <row r="124" spans="1:37" ht="35.1" hidden="1" customHeight="1" outlineLevel="1" x14ac:dyDescent="0.3">
      <c r="A124" s="153"/>
      <c r="B124" s="154"/>
      <c r="C124" s="17"/>
      <c r="D124" s="154"/>
      <c r="E124" s="17"/>
      <c r="F124" s="154"/>
      <c r="G124" s="17"/>
      <c r="H124" s="17"/>
      <c r="I124" s="101"/>
      <c r="J124" s="17"/>
      <c r="K124" s="17"/>
      <c r="L124" s="17"/>
      <c r="M124" s="83"/>
      <c r="N124" s="84"/>
      <c r="O124" s="83"/>
      <c r="P124" s="17"/>
      <c r="Q124" s="83"/>
      <c r="R124" s="84"/>
      <c r="S124" s="83"/>
      <c r="T124" s="17"/>
      <c r="U124" s="83"/>
      <c r="V124" s="17"/>
      <c r="W124" s="17"/>
      <c r="X124" s="84"/>
      <c r="Y124" s="83"/>
      <c r="Z124" s="17"/>
      <c r="AA124" s="83"/>
      <c r="AB124" s="84"/>
      <c r="AC124" s="83"/>
      <c r="AD124" s="17"/>
      <c r="AE124" s="83"/>
      <c r="AF124" s="17"/>
      <c r="AG124" s="17"/>
      <c r="AH124" s="17"/>
      <c r="AI124" s="17"/>
      <c r="AJ124" s="17"/>
      <c r="AK124" s="17"/>
    </row>
    <row r="125" spans="1:37" ht="35.1" hidden="1" customHeight="1" outlineLevel="1" x14ac:dyDescent="0.3">
      <c r="A125" s="153"/>
      <c r="B125" s="154"/>
      <c r="C125" s="17"/>
      <c r="D125" s="154"/>
      <c r="E125" s="17"/>
      <c r="F125" s="154"/>
      <c r="G125" s="17"/>
      <c r="H125" s="17"/>
      <c r="I125" s="101"/>
      <c r="J125" s="17"/>
      <c r="K125" s="17"/>
      <c r="L125" s="17"/>
      <c r="M125" s="83"/>
      <c r="N125" s="84"/>
      <c r="O125" s="83"/>
      <c r="P125" s="17"/>
      <c r="Q125" s="83"/>
      <c r="R125" s="84"/>
      <c r="S125" s="83"/>
      <c r="T125" s="17"/>
      <c r="U125" s="83"/>
      <c r="V125" s="17"/>
      <c r="W125" s="83"/>
      <c r="X125" s="84"/>
      <c r="Y125" s="83"/>
      <c r="Z125" s="17"/>
      <c r="AA125" s="83"/>
      <c r="AB125" s="84"/>
      <c r="AC125" s="83"/>
      <c r="AD125" s="17"/>
      <c r="AE125" s="83"/>
      <c r="AF125" s="17"/>
      <c r="AG125" s="17"/>
      <c r="AH125" s="17"/>
      <c r="AI125" s="17"/>
      <c r="AJ125" s="17"/>
      <c r="AK125" s="17"/>
    </row>
    <row r="126" spans="1:37" ht="35.1" hidden="1" customHeight="1" outlineLevel="1" x14ac:dyDescent="0.3">
      <c r="A126" s="153"/>
      <c r="B126" s="154"/>
      <c r="C126" s="17"/>
      <c r="D126" s="154"/>
      <c r="E126" s="158"/>
      <c r="F126" s="156"/>
      <c r="G126" s="17"/>
      <c r="H126" s="17"/>
      <c r="I126" s="101"/>
      <c r="J126" s="17"/>
      <c r="K126" s="17"/>
      <c r="L126" s="17"/>
      <c r="M126" s="17"/>
      <c r="N126" s="17"/>
      <c r="O126" s="17"/>
      <c r="P126" s="17"/>
      <c r="Q126" s="135"/>
      <c r="R126" s="86"/>
      <c r="S126" s="89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</row>
    <row r="127" spans="1:37" ht="35.1" hidden="1" customHeight="1" outlineLevel="1" x14ac:dyDescent="0.3">
      <c r="A127" s="153"/>
      <c r="B127" s="154"/>
      <c r="C127" s="17"/>
      <c r="D127" s="154"/>
      <c r="E127" s="17"/>
      <c r="F127" s="17"/>
      <c r="G127" s="17"/>
      <c r="H127" s="17"/>
      <c r="I127" s="101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84"/>
      <c r="Y127" s="83"/>
      <c r="Z127" s="17"/>
      <c r="AA127" s="83"/>
      <c r="AB127" s="84"/>
      <c r="AC127" s="83"/>
      <c r="AD127" s="17"/>
      <c r="AE127" s="83"/>
      <c r="AF127" s="17"/>
      <c r="AG127" s="17"/>
      <c r="AH127" s="17"/>
      <c r="AI127" s="17"/>
      <c r="AJ127" s="17"/>
      <c r="AK127" s="17"/>
    </row>
    <row r="128" spans="1:37" ht="35.1" hidden="1" customHeight="1" outlineLevel="1" x14ac:dyDescent="0.3">
      <c r="A128" s="153"/>
      <c r="B128" s="154"/>
      <c r="C128" s="17"/>
      <c r="D128" s="154"/>
      <c r="E128" s="17"/>
      <c r="F128" s="17"/>
      <c r="G128" s="17"/>
      <c r="H128" s="17"/>
      <c r="I128" s="101"/>
      <c r="J128" s="17"/>
      <c r="K128" s="17"/>
      <c r="L128" s="83"/>
      <c r="M128" s="85"/>
      <c r="N128" s="83"/>
      <c r="O128" s="83"/>
      <c r="P128" s="83"/>
      <c r="Q128" s="17"/>
      <c r="R128" s="17"/>
      <c r="S128" s="17"/>
      <c r="T128" s="17"/>
      <c r="U128" s="17"/>
      <c r="V128" s="17"/>
      <c r="W128" s="17"/>
      <c r="X128" s="84"/>
      <c r="Y128" s="83"/>
      <c r="Z128" s="17"/>
      <c r="AA128" s="83"/>
      <c r="AB128" s="84"/>
      <c r="AC128" s="83"/>
      <c r="AD128" s="17"/>
      <c r="AE128" s="83"/>
      <c r="AF128" s="17"/>
      <c r="AG128" s="17"/>
      <c r="AH128" s="17"/>
      <c r="AI128" s="17"/>
      <c r="AJ128" s="17"/>
      <c r="AK128" s="17"/>
    </row>
    <row r="129" spans="1:37" ht="35.1" hidden="1" customHeight="1" outlineLevel="1" x14ac:dyDescent="0.3">
      <c r="A129" s="153"/>
      <c r="B129" s="154"/>
      <c r="C129" s="17"/>
      <c r="D129" s="154"/>
      <c r="E129" s="17"/>
      <c r="F129" s="17"/>
      <c r="G129" s="17"/>
      <c r="H129" s="17"/>
      <c r="I129" s="101"/>
      <c r="J129" s="17"/>
      <c r="K129" s="17"/>
      <c r="L129" s="83"/>
      <c r="M129" s="85"/>
      <c r="N129" s="83"/>
      <c r="O129" s="83"/>
      <c r="P129" s="83"/>
      <c r="Q129" s="17"/>
      <c r="R129" s="17"/>
      <c r="S129" s="17"/>
      <c r="T129" s="17"/>
      <c r="U129" s="17"/>
      <c r="V129" s="17"/>
      <c r="W129" s="17"/>
      <c r="X129" s="84"/>
      <c r="Y129" s="83"/>
      <c r="Z129" s="17"/>
      <c r="AA129" s="83"/>
      <c r="AB129" s="84"/>
      <c r="AC129" s="83"/>
      <c r="AD129" s="17"/>
      <c r="AE129" s="83"/>
      <c r="AF129" s="17"/>
      <c r="AG129" s="17"/>
      <c r="AH129" s="17"/>
      <c r="AI129" s="17"/>
      <c r="AJ129" s="17"/>
      <c r="AK129" s="17"/>
    </row>
    <row r="130" spans="1:37" ht="35.1" hidden="1" customHeight="1" outlineLevel="1" x14ac:dyDescent="0.3">
      <c r="A130" s="153"/>
      <c r="B130" s="154"/>
      <c r="C130" s="17"/>
      <c r="D130" s="154"/>
      <c r="E130" s="17"/>
      <c r="F130" s="17"/>
      <c r="G130" s="17"/>
      <c r="H130" s="17"/>
      <c r="I130" s="101"/>
      <c r="J130" s="17"/>
      <c r="K130" s="17"/>
      <c r="L130" s="83"/>
      <c r="M130" s="85"/>
      <c r="N130" s="83"/>
      <c r="O130" s="83"/>
      <c r="P130" s="83"/>
      <c r="Q130" s="85"/>
      <c r="R130" s="83"/>
      <c r="S130" s="83"/>
      <c r="T130" s="83"/>
      <c r="U130" s="17"/>
      <c r="V130" s="17"/>
      <c r="W130" s="17"/>
      <c r="X130" s="84"/>
      <c r="Y130" s="83"/>
      <c r="Z130" s="17"/>
      <c r="AA130" s="83"/>
      <c r="AB130" s="84"/>
      <c r="AC130" s="83"/>
      <c r="AD130" s="17"/>
      <c r="AE130" s="83"/>
      <c r="AF130" s="17"/>
      <c r="AG130" s="17"/>
      <c r="AH130" s="17"/>
      <c r="AI130" s="17"/>
      <c r="AJ130" s="17"/>
      <c r="AK130" s="17"/>
    </row>
    <row r="131" spans="1:37" ht="35.1" hidden="1" customHeight="1" outlineLevel="1" x14ac:dyDescent="0.3">
      <c r="A131" s="153"/>
      <c r="B131" s="154"/>
      <c r="C131" s="17"/>
      <c r="D131" s="154"/>
      <c r="E131" s="17"/>
      <c r="F131" s="17"/>
      <c r="G131" s="17"/>
      <c r="H131" s="83"/>
      <c r="I131" s="101"/>
      <c r="J131" s="83"/>
      <c r="K131" s="17"/>
      <c r="L131" s="83"/>
      <c r="M131" s="85"/>
      <c r="N131" s="83"/>
      <c r="O131" s="83"/>
      <c r="P131" s="83"/>
      <c r="Q131" s="85"/>
      <c r="R131" s="83"/>
      <c r="S131" s="83"/>
      <c r="T131" s="83"/>
      <c r="U131" s="17"/>
      <c r="V131" s="17"/>
      <c r="W131" s="17"/>
      <c r="X131" s="84"/>
      <c r="Y131" s="83"/>
      <c r="Z131" s="17"/>
      <c r="AA131" s="83"/>
      <c r="AB131" s="84"/>
      <c r="AC131" s="83"/>
      <c r="AD131" s="17"/>
      <c r="AE131" s="83"/>
      <c r="AF131" s="17"/>
      <c r="AG131" s="17"/>
      <c r="AH131" s="17"/>
      <c r="AI131" s="17"/>
      <c r="AJ131" s="17"/>
      <c r="AK131" s="17"/>
    </row>
    <row r="132" spans="1:37" ht="35.1" hidden="1" customHeight="1" outlineLevel="1" x14ac:dyDescent="0.3">
      <c r="A132" s="153"/>
      <c r="B132" s="154"/>
      <c r="C132" s="17"/>
      <c r="D132" s="154"/>
      <c r="E132" s="17"/>
      <c r="F132" s="17"/>
      <c r="G132" s="83"/>
      <c r="H132" s="17"/>
      <c r="I132" s="102"/>
      <c r="J132" s="83"/>
      <c r="K132" s="17"/>
      <c r="L132" s="83"/>
      <c r="M132" s="85"/>
      <c r="N132" s="83"/>
      <c r="O132" s="83"/>
      <c r="P132" s="83"/>
      <c r="Q132" s="85"/>
      <c r="R132" s="83"/>
      <c r="S132" s="83"/>
      <c r="T132" s="83"/>
      <c r="U132" s="17"/>
      <c r="V132" s="17"/>
      <c r="W132" s="17"/>
      <c r="X132" s="84"/>
      <c r="Y132" s="83"/>
      <c r="Z132" s="17"/>
      <c r="AA132" s="83"/>
      <c r="AB132" s="84"/>
      <c r="AC132" s="83"/>
      <c r="AD132" s="17"/>
      <c r="AE132" s="83"/>
      <c r="AF132" s="17"/>
      <c r="AG132" s="17"/>
      <c r="AH132" s="17"/>
      <c r="AI132" s="17"/>
      <c r="AJ132" s="17"/>
      <c r="AK132" s="17"/>
    </row>
    <row r="133" spans="1:37" ht="35.1" hidden="1" customHeight="1" outlineLevel="1" x14ac:dyDescent="0.3">
      <c r="A133" s="153"/>
      <c r="B133" s="154"/>
      <c r="C133" s="17"/>
      <c r="D133" s="154"/>
      <c r="E133" s="17"/>
      <c r="F133" s="17"/>
      <c r="G133" s="17"/>
      <c r="H133" s="17"/>
      <c r="I133" s="101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83"/>
      <c r="X133" s="84"/>
      <c r="Y133" s="83"/>
      <c r="Z133" s="17"/>
      <c r="AA133" s="83"/>
      <c r="AB133" s="84"/>
      <c r="AC133" s="83"/>
      <c r="AD133" s="17"/>
      <c r="AE133" s="83"/>
      <c r="AF133" s="17"/>
      <c r="AG133" s="17"/>
      <c r="AH133" s="17"/>
      <c r="AI133" s="17"/>
      <c r="AJ133" s="17"/>
      <c r="AK133" s="17"/>
    </row>
    <row r="134" spans="1:37" ht="35.1" hidden="1" customHeight="1" outlineLevel="1" x14ac:dyDescent="0.3">
      <c r="A134" s="153"/>
      <c r="B134" s="154"/>
      <c r="C134" s="17"/>
      <c r="D134" s="154"/>
      <c r="E134" s="17"/>
      <c r="F134" s="17"/>
      <c r="G134" s="17"/>
      <c r="H134" s="17"/>
      <c r="I134" s="101"/>
      <c r="J134" s="17"/>
      <c r="K134" s="17"/>
      <c r="L134" s="159"/>
      <c r="M134" s="160"/>
      <c r="N134" s="160"/>
      <c r="O134" s="160"/>
      <c r="P134" s="160"/>
      <c r="Q134" s="160"/>
      <c r="R134" s="160"/>
      <c r="S134" s="160"/>
      <c r="T134" s="160"/>
      <c r="U134" s="160"/>
      <c r="V134" s="160"/>
      <c r="W134" s="160"/>
      <c r="X134" s="160"/>
      <c r="Y134" s="160"/>
      <c r="Z134" s="160"/>
      <c r="AA134" s="160"/>
      <c r="AB134" s="160"/>
      <c r="AC134" s="160"/>
      <c r="AD134" s="160"/>
      <c r="AE134" s="160"/>
      <c r="AF134" s="160"/>
      <c r="AG134" s="160"/>
      <c r="AH134" s="160"/>
      <c r="AI134" s="160"/>
      <c r="AJ134" s="160"/>
      <c r="AK134" s="161"/>
    </row>
    <row r="135" spans="1:37" ht="35.1" hidden="1" customHeight="1" outlineLevel="1" x14ac:dyDescent="0.3">
      <c r="A135" s="153"/>
      <c r="B135" s="154"/>
      <c r="C135" s="17"/>
      <c r="D135" s="154"/>
      <c r="E135" s="17"/>
      <c r="F135" s="83"/>
      <c r="G135" s="17"/>
      <c r="H135" s="101"/>
      <c r="I135" s="101"/>
      <c r="J135" s="101"/>
      <c r="K135" s="17"/>
      <c r="L135" s="162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  <c r="AA135" s="86"/>
      <c r="AB135" s="86"/>
      <c r="AC135" s="86"/>
      <c r="AD135" s="86"/>
      <c r="AE135" s="86"/>
      <c r="AF135" s="86"/>
      <c r="AG135" s="86"/>
      <c r="AH135" s="17"/>
      <c r="AI135" s="17"/>
      <c r="AJ135" s="17"/>
      <c r="AK135" s="154"/>
    </row>
    <row r="136" spans="1:37" ht="35.1" hidden="1" customHeight="1" outlineLevel="1" x14ac:dyDescent="0.3">
      <c r="A136" s="153"/>
      <c r="B136" s="154"/>
      <c r="C136" s="17"/>
      <c r="D136" s="154"/>
      <c r="E136" s="17"/>
      <c r="F136" s="17"/>
      <c r="G136" s="17"/>
      <c r="H136" s="101"/>
      <c r="I136" s="101"/>
      <c r="J136" s="101"/>
      <c r="K136" s="17"/>
      <c r="L136" s="162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17"/>
      <c r="Z136" s="86"/>
      <c r="AA136" s="86"/>
      <c r="AB136" s="86"/>
      <c r="AC136" s="86"/>
      <c r="AD136" s="86"/>
      <c r="AE136" s="86"/>
      <c r="AF136" s="86"/>
      <c r="AG136" s="86"/>
      <c r="AH136" s="86"/>
      <c r="AI136" s="86"/>
      <c r="AJ136" s="86"/>
      <c r="AK136" s="86"/>
    </row>
    <row r="137" spans="1:37" ht="35.1" hidden="1" customHeight="1" outlineLevel="1" x14ac:dyDescent="0.3">
      <c r="A137" s="153"/>
      <c r="B137" s="154"/>
      <c r="C137" s="17"/>
      <c r="D137" s="154"/>
      <c r="E137" s="17"/>
      <c r="F137" s="17"/>
      <c r="G137" s="17"/>
      <c r="H137" s="17"/>
      <c r="I137" s="101"/>
      <c r="J137" s="17"/>
      <c r="K137" s="17"/>
      <c r="L137" s="153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54"/>
    </row>
    <row r="138" spans="1:37" ht="35.1" hidden="1" customHeight="1" outlineLevel="1" x14ac:dyDescent="0.3">
      <c r="A138" s="153"/>
      <c r="B138" s="154"/>
      <c r="C138" s="17"/>
      <c r="D138" s="154"/>
      <c r="E138" s="17"/>
      <c r="F138" s="17"/>
      <c r="G138" s="17"/>
      <c r="H138" s="17"/>
      <c r="I138" s="101"/>
      <c r="J138" s="17"/>
      <c r="K138" s="17"/>
      <c r="L138" s="153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54"/>
    </row>
    <row r="139" spans="1:37" ht="35.1" hidden="1" customHeight="1" outlineLevel="1" x14ac:dyDescent="0.3">
      <c r="A139" s="153"/>
      <c r="B139" s="154"/>
      <c r="C139" s="17"/>
      <c r="D139" s="154"/>
      <c r="E139" s="17"/>
      <c r="F139" s="83"/>
      <c r="G139" s="102"/>
      <c r="H139" s="102"/>
      <c r="I139" s="102"/>
      <c r="J139" s="102"/>
      <c r="K139" s="83"/>
      <c r="L139" s="155"/>
      <c r="M139" s="158"/>
      <c r="N139" s="158"/>
      <c r="O139" s="158"/>
      <c r="P139" s="158"/>
      <c r="Q139" s="158"/>
      <c r="R139" s="158"/>
      <c r="S139" s="158"/>
      <c r="T139" s="158"/>
      <c r="U139" s="158"/>
      <c r="V139" s="158"/>
      <c r="W139" s="158"/>
      <c r="X139" s="158"/>
      <c r="Y139" s="158"/>
      <c r="Z139" s="158"/>
      <c r="AA139" s="158"/>
      <c r="AB139" s="158"/>
      <c r="AC139" s="158"/>
      <c r="AD139" s="158"/>
      <c r="AE139" s="158"/>
      <c r="AF139" s="158"/>
      <c r="AG139" s="158"/>
      <c r="AH139" s="158"/>
      <c r="AI139" s="158"/>
      <c r="AJ139" s="158"/>
      <c r="AK139" s="158"/>
    </row>
    <row r="140" spans="1:37" ht="35.1" hidden="1" customHeight="1" outlineLevel="1" x14ac:dyDescent="0.3">
      <c r="A140" s="153"/>
      <c r="B140" s="154"/>
      <c r="C140" s="158"/>
      <c r="D140" s="156"/>
      <c r="E140" s="17"/>
      <c r="F140" s="150"/>
      <c r="G140" s="17"/>
      <c r="H140" s="101"/>
      <c r="I140" s="101"/>
      <c r="J140" s="101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</row>
    <row r="141" spans="1:37" ht="35.1" hidden="1" customHeight="1" outlineLevel="1" x14ac:dyDescent="0.3">
      <c r="A141" s="153"/>
      <c r="B141" s="154"/>
      <c r="C141" s="17"/>
      <c r="D141" s="17"/>
      <c r="E141" s="17"/>
      <c r="F141" s="17"/>
      <c r="G141" s="17"/>
      <c r="H141" s="101"/>
      <c r="I141" s="101"/>
      <c r="J141" s="101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</row>
    <row r="142" spans="1:37" ht="35.1" hidden="1" customHeight="1" outlineLevel="1" x14ac:dyDescent="0.3">
      <c r="A142" s="153"/>
      <c r="B142" s="154"/>
      <c r="C142" s="17"/>
      <c r="D142" s="17"/>
      <c r="E142" s="17"/>
      <c r="F142" s="17"/>
      <c r="G142" s="17"/>
      <c r="H142" s="17"/>
      <c r="I142" s="101"/>
      <c r="J142" s="17"/>
      <c r="K142" s="17"/>
      <c r="L142" s="159"/>
      <c r="M142" s="160"/>
      <c r="N142" s="160"/>
      <c r="O142" s="160"/>
      <c r="P142" s="160"/>
      <c r="Q142" s="160"/>
      <c r="R142" s="160"/>
      <c r="S142" s="160"/>
      <c r="T142" s="160"/>
      <c r="U142" s="160"/>
      <c r="V142" s="160"/>
      <c r="W142" s="160"/>
      <c r="X142" s="160"/>
      <c r="Y142" s="160"/>
      <c r="Z142" s="160"/>
      <c r="AA142" s="160"/>
      <c r="AB142" s="160"/>
      <c r="AC142" s="160"/>
      <c r="AD142" s="160"/>
      <c r="AE142" s="160"/>
      <c r="AF142" s="160"/>
      <c r="AG142" s="160"/>
      <c r="AH142" s="160"/>
      <c r="AI142" s="160"/>
      <c r="AJ142" s="160"/>
      <c r="AK142" s="161"/>
    </row>
    <row r="143" spans="1:37" ht="35.1" hidden="1" customHeight="1" outlineLevel="1" x14ac:dyDescent="0.3">
      <c r="A143" s="153"/>
      <c r="B143" s="154"/>
      <c r="C143" s="17"/>
      <c r="D143" s="17"/>
      <c r="E143" s="17"/>
      <c r="F143" s="17"/>
      <c r="G143" s="17"/>
      <c r="H143" s="17"/>
      <c r="I143" s="101"/>
      <c r="J143" s="17"/>
      <c r="K143" s="17"/>
      <c r="L143" s="162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  <c r="AA143" s="86"/>
      <c r="AB143" s="86"/>
      <c r="AC143" s="86"/>
      <c r="AD143" s="86"/>
      <c r="AE143" s="86"/>
      <c r="AF143" s="86"/>
      <c r="AG143" s="86"/>
      <c r="AH143" s="17"/>
      <c r="AI143" s="17"/>
      <c r="AJ143" s="17"/>
      <c r="AK143" s="154"/>
    </row>
    <row r="144" spans="1:37" ht="35.1" hidden="1" customHeight="1" outlineLevel="1" x14ac:dyDescent="0.3">
      <c r="A144" s="153"/>
      <c r="B144" s="154"/>
      <c r="C144" s="17"/>
      <c r="D144" s="17"/>
      <c r="E144" s="17"/>
      <c r="F144" s="17"/>
      <c r="G144" s="17"/>
      <c r="H144" s="17"/>
      <c r="I144" s="101"/>
      <c r="J144" s="17"/>
      <c r="K144" s="17"/>
      <c r="L144" s="162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6"/>
      <c r="X144" s="86"/>
      <c r="Y144" s="86"/>
      <c r="Z144" s="17"/>
      <c r="AA144" s="86"/>
      <c r="AB144" s="86"/>
      <c r="AC144" s="86"/>
      <c r="AD144" s="86"/>
      <c r="AE144" s="86"/>
      <c r="AF144" s="86"/>
      <c r="AG144" s="86"/>
      <c r="AH144" s="86"/>
      <c r="AI144" s="86"/>
      <c r="AJ144" s="86"/>
      <c r="AK144" s="197"/>
    </row>
    <row r="145" spans="1:37" ht="35.1" hidden="1" customHeight="1" outlineLevel="1" x14ac:dyDescent="0.3">
      <c r="A145" s="153"/>
      <c r="B145" s="154"/>
      <c r="C145" s="17"/>
      <c r="D145" s="17"/>
      <c r="E145" s="17"/>
      <c r="F145" s="17"/>
      <c r="G145" s="17"/>
      <c r="H145" s="17"/>
      <c r="I145" s="101"/>
      <c r="J145" s="17"/>
      <c r="K145" s="17"/>
      <c r="L145" s="153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54"/>
    </row>
    <row r="146" spans="1:37" ht="35.1" hidden="1" customHeight="1" outlineLevel="1" x14ac:dyDescent="0.3">
      <c r="A146" s="155"/>
      <c r="B146" s="156"/>
      <c r="C146" s="17"/>
      <c r="D146" s="17"/>
      <c r="E146" s="17"/>
      <c r="F146" s="17"/>
      <c r="G146" s="17"/>
      <c r="H146" s="17"/>
      <c r="I146" s="101"/>
      <c r="J146" s="17"/>
      <c r="K146" s="17"/>
      <c r="L146" s="153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54"/>
    </row>
    <row r="147" spans="1:37" ht="35.1" hidden="1" customHeight="1" outlineLevel="1" x14ac:dyDescent="0.3">
      <c r="A147" s="17"/>
      <c r="B147" s="17"/>
      <c r="C147" s="17"/>
      <c r="D147" s="17"/>
      <c r="E147" s="17"/>
      <c r="F147" s="17"/>
      <c r="G147" s="17"/>
      <c r="H147" s="17"/>
      <c r="I147" s="101"/>
      <c r="J147" s="17"/>
      <c r="K147" s="17"/>
      <c r="L147" s="155"/>
      <c r="M147" s="158"/>
      <c r="N147" s="158"/>
      <c r="O147" s="158"/>
      <c r="P147" s="158"/>
      <c r="Q147" s="158"/>
      <c r="R147" s="158"/>
      <c r="S147" s="158"/>
      <c r="T147" s="158"/>
      <c r="U147" s="158"/>
      <c r="V147" s="158"/>
      <c r="W147" s="158"/>
      <c r="X147" s="158"/>
      <c r="Y147" s="158"/>
      <c r="Z147" s="158"/>
      <c r="AA147" s="158"/>
      <c r="AB147" s="158"/>
      <c r="AC147" s="158"/>
      <c r="AD147" s="158"/>
      <c r="AE147" s="158"/>
      <c r="AF147" s="158"/>
      <c r="AG147" s="158"/>
      <c r="AH147" s="158"/>
      <c r="AI147" s="158"/>
      <c r="AJ147" s="158"/>
      <c r="AK147" s="156"/>
    </row>
    <row r="148" spans="1:37" ht="35.1" hidden="1" customHeight="1" outlineLevel="1" thickBot="1" x14ac:dyDescent="0.25">
      <c r="A148" s="164"/>
      <c r="B148" s="164"/>
      <c r="C148" s="164"/>
      <c r="D148" s="164"/>
      <c r="E148" s="164"/>
      <c r="F148" s="164"/>
      <c r="G148" s="164"/>
      <c r="H148" s="164"/>
      <c r="I148" s="86"/>
      <c r="J148" s="164"/>
      <c r="K148" s="164"/>
      <c r="L148" s="164"/>
      <c r="M148" s="164"/>
      <c r="N148" s="164"/>
      <c r="O148" s="164"/>
      <c r="P148" s="164"/>
      <c r="Q148" s="164"/>
      <c r="R148" s="164"/>
      <c r="S148" s="164"/>
      <c r="T148" s="164"/>
      <c r="U148" s="164"/>
      <c r="V148" s="164"/>
      <c r="W148" s="164"/>
      <c r="X148" s="164"/>
      <c r="Y148" s="164"/>
      <c r="Z148" s="164"/>
      <c r="AF148" s="174"/>
      <c r="AG148" s="175"/>
      <c r="AH148" s="174"/>
      <c r="AI148" s="135"/>
      <c r="AJ148" s="164"/>
      <c r="AK148" s="164"/>
    </row>
    <row r="149" spans="1:37" ht="35.1" hidden="1" customHeight="1" outlineLevel="1" x14ac:dyDescent="0.2">
      <c r="A149" s="164"/>
      <c r="B149" s="164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164"/>
      <c r="R149" s="138"/>
      <c r="S149" s="177"/>
      <c r="T149" s="177"/>
      <c r="U149" s="177"/>
      <c r="V149" s="177"/>
      <c r="W149" s="177"/>
      <c r="X149" s="177"/>
      <c r="Y149" s="177"/>
      <c r="Z149" s="177"/>
      <c r="AA149" s="192"/>
      <c r="AB149" s="178"/>
      <c r="AC149" s="177"/>
      <c r="AD149" s="179"/>
      <c r="AE149" s="179"/>
      <c r="AF149" s="179"/>
      <c r="AG149" s="177"/>
      <c r="AH149" s="179"/>
      <c r="AI149" s="179"/>
      <c r="AJ149" s="179"/>
      <c r="AK149" s="180"/>
    </row>
    <row r="150" spans="1:37" ht="35.1" hidden="1" customHeight="1" outlineLevel="1" x14ac:dyDescent="0.2">
      <c r="A150" s="164"/>
      <c r="B150" s="164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164"/>
      <c r="R150" s="181"/>
      <c r="S150" s="164"/>
      <c r="T150" s="164"/>
      <c r="U150" s="164"/>
      <c r="V150" s="164"/>
      <c r="W150" s="164"/>
      <c r="X150" s="164"/>
      <c r="Y150" s="164"/>
      <c r="Z150" s="164"/>
      <c r="AA150" s="182"/>
      <c r="AB150" s="183"/>
      <c r="AC150" s="174"/>
      <c r="AD150" s="164"/>
      <c r="AE150" s="164"/>
      <c r="AF150" s="174"/>
      <c r="AG150" s="175"/>
      <c r="AH150" s="174"/>
      <c r="AI150" s="135"/>
      <c r="AJ150" s="164"/>
      <c r="AK150" s="184"/>
    </row>
    <row r="151" spans="1:37" ht="35.1" hidden="1" customHeight="1" outlineLevel="1" x14ac:dyDescent="0.2">
      <c r="A151" s="164"/>
      <c r="B151" s="164"/>
      <c r="C151" s="164"/>
      <c r="D151" s="164"/>
      <c r="E151" s="135"/>
      <c r="F151" s="176"/>
      <c r="G151" s="135"/>
      <c r="H151" s="86"/>
      <c r="I151" s="135"/>
      <c r="J151" s="176"/>
      <c r="K151" s="135"/>
      <c r="L151" s="86"/>
      <c r="M151" s="135"/>
      <c r="N151" s="86"/>
      <c r="O151" s="86"/>
      <c r="P151" s="86"/>
      <c r="Q151" s="86"/>
      <c r="R151" s="149"/>
      <c r="S151" s="176"/>
      <c r="T151" s="135"/>
      <c r="U151" s="86"/>
      <c r="V151" s="135"/>
      <c r="W151" s="176"/>
      <c r="X151" s="135"/>
      <c r="Y151" s="86"/>
      <c r="Z151" s="198"/>
      <c r="AA151" s="86"/>
      <c r="AB151" s="185"/>
      <c r="AC151" s="174"/>
      <c r="AD151" s="164"/>
      <c r="AE151" s="164"/>
      <c r="AF151" s="174"/>
      <c r="AG151" s="175"/>
      <c r="AH151" s="174"/>
      <c r="AI151" s="198"/>
      <c r="AJ151" s="86"/>
      <c r="AK151" s="145"/>
    </row>
    <row r="152" spans="1:37" ht="35.1" hidden="1" customHeight="1" outlineLevel="1" x14ac:dyDescent="0.2">
      <c r="A152" s="164"/>
      <c r="B152" s="164"/>
      <c r="C152" s="164"/>
      <c r="D152" s="164"/>
      <c r="E152" s="86"/>
      <c r="F152" s="176"/>
      <c r="G152" s="135"/>
      <c r="H152" s="86"/>
      <c r="I152" s="135"/>
      <c r="J152" s="176"/>
      <c r="K152" s="135"/>
      <c r="L152" s="86"/>
      <c r="M152" s="135"/>
      <c r="N152" s="86"/>
      <c r="O152" s="86"/>
      <c r="P152" s="86"/>
      <c r="Q152" s="86"/>
      <c r="R152" s="149"/>
      <c r="S152" s="176"/>
      <c r="T152" s="135"/>
      <c r="U152" s="86"/>
      <c r="V152" s="135"/>
      <c r="W152" s="176"/>
      <c r="X152" s="135"/>
      <c r="Y152" s="86"/>
      <c r="Z152" s="198"/>
      <c r="AA152" s="86"/>
      <c r="AB152" s="175"/>
      <c r="AC152" s="174"/>
      <c r="AD152" s="164"/>
      <c r="AE152" s="164"/>
      <c r="AF152" s="164"/>
      <c r="AG152" s="164"/>
      <c r="AH152" s="164"/>
      <c r="AI152" s="86"/>
      <c r="AK152" s="145"/>
    </row>
    <row r="153" spans="1:37" ht="35.1" hidden="1" customHeight="1" outlineLevel="1" thickBot="1" x14ac:dyDescent="0.35">
      <c r="I153" s="1"/>
      <c r="N153" s="17"/>
      <c r="O153" s="17"/>
      <c r="P153" s="17"/>
      <c r="Q153" s="17"/>
      <c r="R153" s="189"/>
      <c r="S153" s="190"/>
      <c r="T153" s="190"/>
      <c r="U153" s="190"/>
      <c r="V153" s="190"/>
      <c r="W153" s="190"/>
      <c r="X153" s="190"/>
      <c r="Y153" s="190"/>
      <c r="Z153" s="190"/>
      <c r="AA153" s="193"/>
      <c r="AB153" s="187"/>
      <c r="AC153" s="186"/>
      <c r="AD153" s="187"/>
      <c r="AE153" s="188"/>
      <c r="AF153" s="187"/>
      <c r="AG153" s="186"/>
      <c r="AH153" s="187"/>
      <c r="AI153" s="188"/>
      <c r="AJ153" s="187"/>
      <c r="AK153" s="191"/>
    </row>
    <row r="154" spans="1:37" ht="35.1" hidden="1" customHeight="1" outlineLevel="1" x14ac:dyDescent="0.2"/>
    <row r="155" spans="1:37" ht="35.1" customHeight="1" collapsed="1" x14ac:dyDescent="0.2"/>
  </sheetData>
  <mergeCells count="51">
    <mergeCell ref="F93:G93"/>
    <mergeCell ref="I93:J93"/>
    <mergeCell ref="I90:J90"/>
    <mergeCell ref="I89:J89"/>
    <mergeCell ref="L92:M92"/>
    <mergeCell ref="L93:M93"/>
    <mergeCell ref="F90:G90"/>
    <mergeCell ref="L89:M89"/>
    <mergeCell ref="L90:M90"/>
    <mergeCell ref="L91:M91"/>
    <mergeCell ref="C92:E92"/>
    <mergeCell ref="C91:E91"/>
    <mergeCell ref="I91:J91"/>
    <mergeCell ref="AB2:AD2"/>
    <mergeCell ref="F91:G91"/>
    <mergeCell ref="F92:G92"/>
    <mergeCell ref="AB21:AD21"/>
    <mergeCell ref="AB5:AD5"/>
    <mergeCell ref="M11:O11"/>
    <mergeCell ref="K2:L2"/>
    <mergeCell ref="L88:N88"/>
    <mergeCell ref="A87:N87"/>
    <mergeCell ref="K11:L11"/>
    <mergeCell ref="M16:O17"/>
    <mergeCell ref="A16:F17"/>
    <mergeCell ref="G16:H17"/>
    <mergeCell ref="A90:B90"/>
    <mergeCell ref="G18:H18"/>
    <mergeCell ref="C90:E90"/>
    <mergeCell ref="C89:E89"/>
    <mergeCell ref="J97:P97"/>
    <mergeCell ref="A88:B88"/>
    <mergeCell ref="A89:B89"/>
    <mergeCell ref="C88:E88"/>
    <mergeCell ref="A93:B93"/>
    <mergeCell ref="A97:I97"/>
    <mergeCell ref="F88:H88"/>
    <mergeCell ref="F89:G89"/>
    <mergeCell ref="A91:B91"/>
    <mergeCell ref="A92:B92"/>
    <mergeCell ref="C93:E93"/>
    <mergeCell ref="I92:J92"/>
    <mergeCell ref="M14:O14"/>
    <mergeCell ref="M15:O15"/>
    <mergeCell ref="M12:O13"/>
    <mergeCell ref="A44:F44"/>
    <mergeCell ref="I88:K88"/>
    <mergeCell ref="A12:F13"/>
    <mergeCell ref="G12:H13"/>
    <mergeCell ref="G14:H15"/>
    <mergeCell ref="A14:F15"/>
  </mergeCells>
  <phoneticPr fontId="0" type="noConversion"/>
  <conditionalFormatting sqref="A39:AX72">
    <cfRule type="cellIs" dxfId="10" priority="3" operator="equal">
      <formula>26</formula>
    </cfRule>
    <cfRule type="cellIs" dxfId="9" priority="4" operator="equal">
      <formula>19</formula>
    </cfRule>
    <cfRule type="cellIs" dxfId="8" priority="5" operator="equal">
      <formula>18</formula>
    </cfRule>
    <cfRule type="cellIs" dxfId="7" priority="6" operator="equal">
      <formula>16</formula>
    </cfRule>
    <cfRule type="cellIs" dxfId="6" priority="7" operator="equal">
      <formula>15</formula>
    </cfRule>
    <cfRule type="cellIs" dxfId="5" priority="9" operator="equal">
      <formula>14</formula>
    </cfRule>
    <cfRule type="cellIs" dxfId="4" priority="10" operator="equal">
      <formula>13</formula>
    </cfRule>
    <cfRule type="cellIs" dxfId="3" priority="11" operator="equal">
      <formula>33</formula>
    </cfRule>
    <cfRule type="cellIs" dxfId="2" priority="12" operator="equal">
      <formula>22</formula>
    </cfRule>
    <cfRule type="cellIs" dxfId="1" priority="13" operator="equal">
      <formula>11</formula>
    </cfRule>
  </conditionalFormatting>
  <conditionalFormatting sqref="I42 I48 I53">
    <cfRule type="cellIs" dxfId="0" priority="1" operator="between">
      <formula>1</formula>
      <formula>35</formula>
    </cfRule>
  </conditionalFormatting>
  <pageMargins left="0.39370078740157483" right="0.39370078740157483" top="0.39370078740157483" bottom="0.39370078740157483" header="0.51181102362204722" footer="0.51181102362204722"/>
  <pageSetup paperSize="9" scale="37" orientation="landscape" horizontalDpi="300" verticalDpi="300" r:id="rId1"/>
  <headerFooter alignWithMargins="0">
    <oddHeader xml:space="preserve">&amp;C&amp;"Arial,Gras"&amp;14Numérologie
Personnalité&amp;"Arial,Normal"&amp;10
</oddHeader>
    <oddFooter>&amp;C&amp;11&amp;P</oddFooter>
  </headerFooter>
  <rowBreaks count="3" manualBreakCount="3">
    <brk id="33" max="36" man="1"/>
    <brk id="72" max="36" man="1"/>
    <brk id="112" max="36" man="1"/>
  </rowBreaks>
  <colBreaks count="1" manualBreakCount="1">
    <brk id="37" max="149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2:E64"/>
  <sheetViews>
    <sheetView showGridLines="0" zoomScaleNormal="100" workbookViewId="0">
      <selection activeCell="J16" sqref="J16"/>
    </sheetView>
  </sheetViews>
  <sheetFormatPr baseColWidth="10" defaultRowHeight="15" x14ac:dyDescent="0.2"/>
  <cols>
    <col min="1" max="1" width="35.140625" style="91" customWidth="1"/>
    <col min="2" max="2" width="4.5703125" style="110" customWidth="1"/>
    <col min="3" max="3" width="5.7109375" style="114" customWidth="1"/>
    <col min="4" max="4" width="38.140625" style="91" customWidth="1"/>
    <col min="5" max="5" width="11.42578125" style="194"/>
    <col min="6" max="6" width="6.5703125" customWidth="1"/>
  </cols>
  <sheetData>
    <row r="2" spans="1:5" x14ac:dyDescent="0.2">
      <c r="D2" s="118" t="str">
        <f>Feuil1!L44&amp;Feuil1!M44&amp;Feuil1!N44&amp;Feuil1!O44&amp;Feuil1!P44&amp;Feuil1!Q44&amp;Feuil1!R44&amp;Feuil1!S44&amp;Feuil1!T44&amp;Feuil1!U44&amp;Feuil1!V44&amp;Feuil1!W44&amp;Feuil1!X44&amp;Feuil1!Y44&amp;Feuil1!Z44&amp;" "&amp;Feuil1!X61&amp;Feuil1!Y61&amp;Feuil1!Z61&amp;Feuil1!AA61&amp;Feuil1!AB61&amp;Feuil1!AC61&amp;Feuil1!AD61&amp;Feuil1!AE61&amp;Feuil1!AF61&amp;Feuil1!AG61&amp;Feuil1!AH61&amp;Feuil1!AI61&amp;Feuil1!AJ61</f>
        <v xml:space="preserve"> </v>
      </c>
    </row>
    <row r="3" spans="1:5" ht="15.75" thickBot="1" x14ac:dyDescent="0.25"/>
    <row r="4" spans="1:5" s="113" customFormat="1" ht="15.75" thickBot="1" x14ac:dyDescent="0.3">
      <c r="A4" s="237" t="s">
        <v>0</v>
      </c>
      <c r="B4" s="238"/>
      <c r="C4" s="238"/>
      <c r="D4" s="238"/>
      <c r="E4" s="239"/>
    </row>
    <row r="6" spans="1:5" x14ac:dyDescent="0.2">
      <c r="A6" s="91" t="s">
        <v>5</v>
      </c>
      <c r="B6" s="122" t="e">
        <f>IF(#REF!&gt;9,#REF!,#REF!)</f>
        <v>#REF!</v>
      </c>
      <c r="C6" s="115" t="e">
        <f>IF(#REF!&lt;10,#REF!,#REF!)</f>
        <v>#REF!</v>
      </c>
      <c r="D6" s="92" t="s">
        <v>1</v>
      </c>
      <c r="E6" s="194" t="s">
        <v>2</v>
      </c>
    </row>
    <row r="7" spans="1:5" x14ac:dyDescent="0.2">
      <c r="A7" s="105" t="s">
        <v>4</v>
      </c>
      <c r="B7" s="108"/>
      <c r="C7" s="116">
        <f>IF(ISBLANK(Feuil1!I48)," ",Feuil1!I48)</f>
        <v>14</v>
      </c>
      <c r="D7" s="106" t="s">
        <v>75</v>
      </c>
      <c r="E7" s="195" t="s">
        <v>3</v>
      </c>
    </row>
    <row r="8" spans="1:5" ht="9.9499999999999993" customHeight="1" x14ac:dyDescent="0.2"/>
    <row r="9" spans="1:5" x14ac:dyDescent="0.2">
      <c r="A9" s="91" t="s">
        <v>6</v>
      </c>
      <c r="B9" s="122" t="e">
        <f>IF(#REF!&gt;9,#REF!,#REF!)</f>
        <v>#REF!</v>
      </c>
      <c r="C9" s="115" t="e">
        <f>#REF!</f>
        <v>#REF!</v>
      </c>
      <c r="D9" s="91" t="s">
        <v>8</v>
      </c>
      <c r="E9" s="194" t="s">
        <v>9</v>
      </c>
    </row>
    <row r="10" spans="1:5" x14ac:dyDescent="0.2">
      <c r="A10" s="105" t="s">
        <v>7</v>
      </c>
      <c r="B10" s="108"/>
      <c r="C10" s="116">
        <f>IF(ISBLANK(Feuil1!I53)," ",Feuil1!I53)</f>
        <v>15</v>
      </c>
      <c r="D10" s="106" t="s">
        <v>10</v>
      </c>
      <c r="E10" s="195" t="s">
        <v>3</v>
      </c>
    </row>
    <row r="11" spans="1:5" ht="9.9499999999999993" customHeight="1" x14ac:dyDescent="0.2"/>
    <row r="12" spans="1:5" x14ac:dyDescent="0.2">
      <c r="A12" s="91" t="s">
        <v>11</v>
      </c>
      <c r="B12" s="122" t="e">
        <f>IF(#REF!&gt;9,#REF!,#REF!)</f>
        <v>#REF!</v>
      </c>
      <c r="C12" s="115" t="e">
        <f>#REF!</f>
        <v>#REF!</v>
      </c>
      <c r="D12" s="91" t="s">
        <v>13</v>
      </c>
      <c r="E12" s="194" t="s">
        <v>14</v>
      </c>
    </row>
    <row r="13" spans="1:5" x14ac:dyDescent="0.2">
      <c r="A13" s="105" t="s">
        <v>4</v>
      </c>
      <c r="B13" s="108"/>
      <c r="C13" s="116">
        <f>IF(ISBLANK(Feuil1!I42)," ",Feuil1!I42)</f>
        <v>22</v>
      </c>
      <c r="D13" s="106" t="s">
        <v>12</v>
      </c>
      <c r="E13" s="195" t="s">
        <v>3</v>
      </c>
    </row>
    <row r="14" spans="1:5" ht="9.9499999999999993" customHeight="1" x14ac:dyDescent="0.2"/>
    <row r="15" spans="1:5" x14ac:dyDescent="0.2">
      <c r="A15" s="106" t="s">
        <v>16</v>
      </c>
      <c r="B15" s="108"/>
      <c r="C15" s="116">
        <f>Feuil1!R97</f>
        <v>0</v>
      </c>
      <c r="D15" s="106"/>
      <c r="E15" s="195" t="s">
        <v>15</v>
      </c>
    </row>
    <row r="16" spans="1:5" ht="9.9499999999999993" customHeight="1" x14ac:dyDescent="0.2"/>
    <row r="17" spans="1:5" x14ac:dyDescent="0.2">
      <c r="A17" s="106" t="s">
        <v>17</v>
      </c>
      <c r="B17" s="108" t="e">
        <f>IF(#REF!&gt;9,#REF!,#REF!)</f>
        <v>#REF!</v>
      </c>
      <c r="C17" s="117" t="e">
        <f>#REF!</f>
        <v>#REF!</v>
      </c>
      <c r="D17" s="106" t="s">
        <v>18</v>
      </c>
      <c r="E17" s="195" t="s">
        <v>19</v>
      </c>
    </row>
    <row r="18" spans="1:5" ht="9.9499999999999993" customHeight="1" x14ac:dyDescent="0.2"/>
    <row r="19" spans="1:5" x14ac:dyDescent="0.2">
      <c r="A19" s="106" t="s">
        <v>20</v>
      </c>
      <c r="B19" s="125" t="e">
        <f>IF(#REF!&gt;9,#REF!,#REF!)</f>
        <v>#REF!</v>
      </c>
      <c r="C19" s="117" t="e">
        <f>#REF!</f>
        <v>#REF!</v>
      </c>
      <c r="D19" s="106" t="s">
        <v>21</v>
      </c>
      <c r="E19" s="195" t="s">
        <v>19</v>
      </c>
    </row>
    <row r="20" spans="1:5" ht="9.9499999999999993" customHeight="1" x14ac:dyDescent="0.2"/>
    <row r="21" spans="1:5" x14ac:dyDescent="0.2">
      <c r="A21" s="106" t="s">
        <v>22</v>
      </c>
      <c r="B21" s="108"/>
      <c r="C21" s="116"/>
      <c r="D21" s="106" t="s">
        <v>23</v>
      </c>
      <c r="E21" s="195" t="s">
        <v>19</v>
      </c>
    </row>
    <row r="22" spans="1:5" ht="9.9499999999999993" customHeight="1" x14ac:dyDescent="0.2"/>
    <row r="23" spans="1:5" x14ac:dyDescent="0.2">
      <c r="A23" s="106" t="s">
        <v>25</v>
      </c>
      <c r="B23" s="108" t="e">
        <f>IF(#REF!&gt;9,#REF!,#REF!)</f>
        <v>#REF!</v>
      </c>
      <c r="C23" s="117" t="e">
        <f>#REF!</f>
        <v>#REF!</v>
      </c>
      <c r="D23" s="106" t="s">
        <v>58</v>
      </c>
      <c r="E23" s="195" t="s">
        <v>24</v>
      </c>
    </row>
    <row r="24" spans="1:5" ht="9.9499999999999993" customHeight="1" x14ac:dyDescent="0.2"/>
    <row r="25" spans="1:5" x14ac:dyDescent="0.2">
      <c r="A25" s="106" t="s">
        <v>26</v>
      </c>
      <c r="B25" s="125">
        <f>IF(Feuil1!F113&lt;10,Feuil1!H19,Feuil1!I19)</f>
        <v>0</v>
      </c>
      <c r="C25" s="117">
        <f>Feuil1!J19</f>
        <v>0</v>
      </c>
      <c r="D25" s="106" t="s">
        <v>74</v>
      </c>
      <c r="E25" s="195" t="s">
        <v>27</v>
      </c>
    </row>
    <row r="27" spans="1:5" ht="15.75" thickBot="1" x14ac:dyDescent="0.25"/>
    <row r="28" spans="1:5" s="113" customFormat="1" ht="15.75" thickBot="1" x14ac:dyDescent="0.3">
      <c r="A28" s="237" t="s">
        <v>28</v>
      </c>
      <c r="B28" s="238"/>
      <c r="C28" s="238"/>
      <c r="D28" s="238"/>
      <c r="E28" s="239"/>
    </row>
    <row r="30" spans="1:5" x14ac:dyDescent="0.2">
      <c r="A30" s="91" t="s">
        <v>29</v>
      </c>
      <c r="E30" s="194" t="s">
        <v>30</v>
      </c>
    </row>
    <row r="31" spans="1:5" ht="25.5" x14ac:dyDescent="0.2">
      <c r="A31" s="107" t="s">
        <v>36</v>
      </c>
      <c r="B31" s="108"/>
      <c r="C31" s="116"/>
      <c r="D31" s="109" t="s">
        <v>32</v>
      </c>
      <c r="E31" s="196" t="s">
        <v>31</v>
      </c>
    </row>
    <row r="32" spans="1:5" ht="9.9499999999999993" customHeight="1" x14ac:dyDescent="0.2"/>
    <row r="33" spans="1:5" x14ac:dyDescent="0.2">
      <c r="A33" s="106" t="s">
        <v>33</v>
      </c>
      <c r="B33" s="108"/>
      <c r="C33" s="116"/>
      <c r="D33" s="106" t="s">
        <v>59</v>
      </c>
      <c r="E33" s="195" t="s">
        <v>34</v>
      </c>
    </row>
    <row r="34" spans="1:5" ht="9.9499999999999993" customHeight="1" x14ac:dyDescent="0.2"/>
    <row r="35" spans="1:5" x14ac:dyDescent="0.2">
      <c r="A35" s="91" t="s">
        <v>35</v>
      </c>
      <c r="C35" s="115">
        <f>Feuil1!G14</f>
        <v>0</v>
      </c>
      <c r="D35" s="91" t="s">
        <v>37</v>
      </c>
      <c r="E35" s="194" t="s">
        <v>38</v>
      </c>
    </row>
    <row r="36" spans="1:5" x14ac:dyDescent="0.2">
      <c r="A36" s="105" t="s">
        <v>39</v>
      </c>
      <c r="B36" s="108"/>
      <c r="C36" s="116" t="str">
        <f>IF(C35&gt;9,Feuil1!J131,"")</f>
        <v/>
      </c>
      <c r="D36" s="106" t="s">
        <v>40</v>
      </c>
      <c r="E36" s="195" t="s">
        <v>3</v>
      </c>
    </row>
    <row r="37" spans="1:5" ht="9.9499999999999993" customHeight="1" x14ac:dyDescent="0.2"/>
    <row r="38" spans="1:5" x14ac:dyDescent="0.2">
      <c r="A38" s="106" t="s">
        <v>41</v>
      </c>
      <c r="B38" s="108"/>
      <c r="C38" s="116" t="str">
        <f>IF(C35&gt;9,9-C36,"")</f>
        <v/>
      </c>
      <c r="D38" s="106" t="s">
        <v>57</v>
      </c>
      <c r="E38" s="195" t="s">
        <v>42</v>
      </c>
    </row>
    <row r="39" spans="1:5" ht="9.9499999999999993" customHeight="1" x14ac:dyDescent="0.2"/>
    <row r="40" spans="1:5" ht="15.75" thickBot="1" x14ac:dyDescent="0.25"/>
    <row r="41" spans="1:5" s="113" customFormat="1" ht="15.75" thickBot="1" x14ac:dyDescent="0.3">
      <c r="A41" s="237" t="s">
        <v>43</v>
      </c>
      <c r="B41" s="238"/>
      <c r="C41" s="238"/>
      <c r="D41" s="238"/>
      <c r="E41" s="239"/>
    </row>
    <row r="43" spans="1:5" x14ac:dyDescent="0.2">
      <c r="A43" s="91" t="s">
        <v>44</v>
      </c>
      <c r="C43" s="114" t="e">
        <f>#REF!</f>
        <v>#REF!</v>
      </c>
      <c r="D43" s="91" t="s">
        <v>45</v>
      </c>
      <c r="E43" s="194" t="s">
        <v>46</v>
      </c>
    </row>
    <row r="44" spans="1:5" x14ac:dyDescent="0.2">
      <c r="A44" s="106"/>
      <c r="B44" s="108"/>
      <c r="C44" s="116" t="e">
        <f>#REF!</f>
        <v>#REF!</v>
      </c>
      <c r="D44" s="106" t="s">
        <v>48</v>
      </c>
      <c r="E44" s="195" t="s">
        <v>47</v>
      </c>
    </row>
    <row r="45" spans="1:5" ht="9.9499999999999993" customHeight="1" x14ac:dyDescent="0.2"/>
    <row r="46" spans="1:5" x14ac:dyDescent="0.2">
      <c r="A46" s="91" t="s">
        <v>49</v>
      </c>
      <c r="C46" s="114" t="e">
        <f>#REF!</f>
        <v>#REF!</v>
      </c>
      <c r="D46" s="91" t="s">
        <v>50</v>
      </c>
      <c r="E46" s="194" t="s">
        <v>46</v>
      </c>
    </row>
    <row r="47" spans="1:5" x14ac:dyDescent="0.2">
      <c r="A47" s="106"/>
      <c r="B47" s="108"/>
      <c r="C47" s="116" t="e">
        <f>#REF!</f>
        <v>#REF!</v>
      </c>
      <c r="D47" s="106" t="s">
        <v>51</v>
      </c>
      <c r="E47" s="195" t="s">
        <v>47</v>
      </c>
    </row>
    <row r="48" spans="1:5" ht="9.9499999999999993" customHeight="1" x14ac:dyDescent="0.2"/>
    <row r="49" spans="1:5" x14ac:dyDescent="0.2">
      <c r="A49" s="106" t="s">
        <v>52</v>
      </c>
      <c r="B49" s="108"/>
      <c r="C49" s="116"/>
      <c r="D49" s="106" t="s">
        <v>23</v>
      </c>
      <c r="E49" s="195" t="s">
        <v>53</v>
      </c>
    </row>
    <row r="50" spans="1:5" ht="9.9499999999999993" customHeight="1" x14ac:dyDescent="0.2"/>
    <row r="51" spans="1:5" x14ac:dyDescent="0.2">
      <c r="A51" s="91" t="s">
        <v>54</v>
      </c>
      <c r="C51" s="114" t="e">
        <f>#REF!</f>
        <v>#REF!</v>
      </c>
      <c r="D51" s="91" t="s">
        <v>55</v>
      </c>
      <c r="E51" s="194" t="s">
        <v>46</v>
      </c>
    </row>
    <row r="52" spans="1:5" x14ac:dyDescent="0.2">
      <c r="A52" s="106"/>
      <c r="B52" s="108"/>
      <c r="C52" s="116" t="e">
        <f>#REF!</f>
        <v>#REF!</v>
      </c>
      <c r="D52" s="106" t="s">
        <v>56</v>
      </c>
      <c r="E52" s="195" t="s">
        <v>47</v>
      </c>
    </row>
    <row r="53" spans="1:5" ht="9.9499999999999993" customHeight="1" x14ac:dyDescent="0.2"/>
    <row r="54" spans="1:5" ht="15.75" thickBot="1" x14ac:dyDescent="0.25"/>
    <row r="55" spans="1:5" s="113" customFormat="1" ht="15.75" thickBot="1" x14ac:dyDescent="0.3">
      <c r="A55" s="237" t="s">
        <v>63</v>
      </c>
      <c r="B55" s="238"/>
      <c r="C55" s="238"/>
      <c r="D55" s="238"/>
      <c r="E55" s="239"/>
    </row>
    <row r="57" spans="1:5" x14ac:dyDescent="0.2">
      <c r="A57" s="106" t="s">
        <v>64</v>
      </c>
      <c r="B57" s="108">
        <f>IF(Feuil1!I152&gt;9,Feuil1!I152,Feuil1!E152)</f>
        <v>0</v>
      </c>
      <c r="C57" s="117">
        <f>Feuil1!M152</f>
        <v>0</v>
      </c>
      <c r="D57" s="106" t="s">
        <v>65</v>
      </c>
      <c r="E57" s="195" t="s">
        <v>67</v>
      </c>
    </row>
    <row r="58" spans="1:5" ht="9.9499999999999993" customHeight="1" x14ac:dyDescent="0.2"/>
    <row r="59" spans="1:5" x14ac:dyDescent="0.2">
      <c r="A59" s="91" t="s">
        <v>66</v>
      </c>
      <c r="C59" s="114" t="e">
        <f>#REF!</f>
        <v>#REF!</v>
      </c>
      <c r="D59" s="91" t="s">
        <v>68</v>
      </c>
      <c r="E59" s="194" t="s">
        <v>46</v>
      </c>
    </row>
    <row r="60" spans="1:5" x14ac:dyDescent="0.2">
      <c r="A60" s="106"/>
      <c r="B60" s="108"/>
      <c r="C60" s="116" t="e">
        <f>#REF!</f>
        <v>#REF!</v>
      </c>
      <c r="D60" s="106" t="s">
        <v>48</v>
      </c>
      <c r="E60" s="195" t="s">
        <v>47</v>
      </c>
    </row>
    <row r="61" spans="1:5" ht="9.9499999999999993" customHeight="1" x14ac:dyDescent="0.2"/>
    <row r="62" spans="1:5" x14ac:dyDescent="0.2">
      <c r="A62" s="106" t="s">
        <v>69</v>
      </c>
      <c r="B62" s="125">
        <f>IF(Feuil1!I151&gt;9,Feuil1!I151,Feuil1!E151)</f>
        <v>0</v>
      </c>
      <c r="C62" s="117">
        <f>Feuil1!M151</f>
        <v>0</v>
      </c>
      <c r="D62" s="106" t="s">
        <v>70</v>
      </c>
      <c r="E62" s="195" t="s">
        <v>71</v>
      </c>
    </row>
    <row r="63" spans="1:5" ht="9.9499999999999993" customHeight="1" x14ac:dyDescent="0.2"/>
    <row r="64" spans="1:5" x14ac:dyDescent="0.2">
      <c r="A64" s="106" t="s">
        <v>72</v>
      </c>
      <c r="B64" s="108" t="e">
        <f>IF(#REF!&gt;9,#REF!,#REF!)</f>
        <v>#REF!</v>
      </c>
      <c r="C64" s="117" t="e">
        <f>#REF!</f>
        <v>#REF!</v>
      </c>
      <c r="D64" s="106" t="s">
        <v>73</v>
      </c>
      <c r="E64" s="195" t="s">
        <v>9</v>
      </c>
    </row>
  </sheetData>
  <mergeCells count="4">
    <mergeCell ref="A28:E28"/>
    <mergeCell ref="A4:E4"/>
    <mergeCell ref="A41:E41"/>
    <mergeCell ref="A55:E55"/>
  </mergeCells>
  <phoneticPr fontId="0" type="noConversion"/>
  <pageMargins left="0.39370078740157483" right="0.39370078740157483" top="0.39370078740157483" bottom="0.59055118110236227" header="0.51181102362204722" footer="0.51181102362204722"/>
  <pageSetup paperSize="9" scale="8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AE30"/>
  <sheetViews>
    <sheetView workbookViewId="0">
      <selection activeCell="S25" sqref="S25"/>
    </sheetView>
  </sheetViews>
  <sheetFormatPr baseColWidth="10" defaultRowHeight="12.75" outlineLevelCol="1" x14ac:dyDescent="0.2"/>
  <cols>
    <col min="1" max="9" width="5.7109375" style="126" customWidth="1"/>
    <col min="10" max="10" width="11.42578125" style="126"/>
    <col min="11" max="11" width="7.42578125" style="126" customWidth="1"/>
    <col min="12" max="15" width="5.7109375" style="126" customWidth="1"/>
    <col min="16" max="16" width="6.28515625" style="126" customWidth="1" outlineLevel="1"/>
    <col min="17" max="31" width="5.7109375" style="126" customWidth="1" outlineLevel="1"/>
    <col min="32" max="32" width="5.7109375" style="126" customWidth="1"/>
    <col min="33" max="16384" width="11.42578125" style="126"/>
  </cols>
  <sheetData>
    <row r="1" spans="1:31" ht="18" customHeight="1" x14ac:dyDescent="0.2">
      <c r="P1" s="173" t="s">
        <v>98</v>
      </c>
    </row>
    <row r="2" spans="1:31" ht="18" customHeight="1" x14ac:dyDescent="0.2">
      <c r="A2" s="134" t="s">
        <v>76</v>
      </c>
      <c r="B2" s="134"/>
      <c r="C2" s="134"/>
      <c r="D2" s="134"/>
      <c r="E2" s="134"/>
      <c r="F2" s="134"/>
      <c r="G2" s="134"/>
      <c r="H2" s="134"/>
      <c r="I2" s="134"/>
      <c r="J2" s="134"/>
      <c r="K2" s="134" t="s">
        <v>77</v>
      </c>
      <c r="L2" s="90" t="e">
        <f>SUM(A4:D4)</f>
        <v>#REF!</v>
      </c>
      <c r="M2" s="110" t="e">
        <f t="shared" ref="M2:M8" si="0">IF(L2&gt;9,T2,"")</f>
        <v>#REF!</v>
      </c>
      <c r="N2" s="127" t="e">
        <f t="shared" ref="N2:N8" si="1">IF(M2&gt;9,X2,M2)</f>
        <v>#REF!</v>
      </c>
      <c r="P2" s="126" t="e">
        <f t="shared" ref="P2:P7" si="2">L2</f>
        <v>#REF!</v>
      </c>
      <c r="Q2" s="119" t="e">
        <f t="shared" ref="Q2:Q7" si="3">P2/10</f>
        <v>#REF!</v>
      </c>
      <c r="R2" s="120" t="e">
        <f t="shared" ref="R2:R7" si="4">TRUNC(Q2)</f>
        <v>#REF!</v>
      </c>
      <c r="S2" s="121" t="e">
        <f t="shared" ref="S2:S7" si="5">P2-(R2*10)</f>
        <v>#REF!</v>
      </c>
      <c r="T2" s="120" t="e">
        <f t="shared" ref="T2:T7" si="6">R2+S2</f>
        <v>#REF!</v>
      </c>
      <c r="U2" s="121" t="e">
        <f t="shared" ref="U2:U7" si="7">IF(T2&gt;9,T2/10,T2)</f>
        <v>#REF!</v>
      </c>
      <c r="V2" s="120" t="e">
        <f>IF(T2&gt;9,TRUNC(U2),"")</f>
        <v>#REF!</v>
      </c>
      <c r="W2" s="121" t="str">
        <f>IF(T29,(T2-(V2*10)),"")</f>
        <v/>
      </c>
      <c r="X2" s="120" t="e">
        <f t="shared" ref="X2:X7" si="8">IF(T2&lt;10,T2,V2+W2)</f>
        <v>#REF!</v>
      </c>
    </row>
    <row r="3" spans="1:31" ht="18" customHeight="1" thickBot="1" x14ac:dyDescent="0.25">
      <c r="A3" s="165">
        <v>1</v>
      </c>
      <c r="B3" s="165">
        <v>2</v>
      </c>
      <c r="C3" s="165">
        <v>3</v>
      </c>
      <c r="D3" s="165">
        <v>4</v>
      </c>
      <c r="E3" s="165">
        <v>5</v>
      </c>
      <c r="F3" s="165">
        <v>6</v>
      </c>
      <c r="G3" s="165">
        <v>7</v>
      </c>
      <c r="H3" s="165">
        <v>8</v>
      </c>
      <c r="I3" s="165">
        <v>9</v>
      </c>
      <c r="J3" s="134"/>
      <c r="K3" s="134" t="s">
        <v>79</v>
      </c>
      <c r="L3" s="90" t="e">
        <f>SUM(F4:I4)</f>
        <v>#REF!</v>
      </c>
      <c r="M3" s="110" t="e">
        <f t="shared" si="0"/>
        <v>#REF!</v>
      </c>
      <c r="N3" s="127" t="e">
        <f t="shared" si="1"/>
        <v>#REF!</v>
      </c>
      <c r="P3" s="126" t="e">
        <f t="shared" si="2"/>
        <v>#REF!</v>
      </c>
      <c r="Q3" s="119" t="e">
        <f t="shared" si="3"/>
        <v>#REF!</v>
      </c>
      <c r="R3" s="120" t="e">
        <f t="shared" si="4"/>
        <v>#REF!</v>
      </c>
      <c r="S3" s="121" t="e">
        <f t="shared" si="5"/>
        <v>#REF!</v>
      </c>
      <c r="T3" s="120" t="e">
        <f t="shared" si="6"/>
        <v>#REF!</v>
      </c>
      <c r="U3" s="121" t="e">
        <f t="shared" si="7"/>
        <v>#REF!</v>
      </c>
      <c r="V3" s="120" t="e">
        <f t="shared" ref="V3:V9" si="9">IF(T3&gt;9,TRUNC(U3),"")</f>
        <v>#REF!</v>
      </c>
      <c r="W3" s="121" t="str">
        <f t="shared" ref="W3:W9" si="10">IF(T30,(T3-(V3*10)),"")</f>
        <v/>
      </c>
      <c r="X3" s="120" t="e">
        <f t="shared" si="8"/>
        <v>#REF!</v>
      </c>
    </row>
    <row r="4" spans="1:31" ht="18" customHeight="1" x14ac:dyDescent="0.2">
      <c r="A4" s="4" t="e">
        <f>#REF!</f>
        <v>#REF!</v>
      </c>
      <c r="B4" s="4" t="e">
        <f>#REF!</f>
        <v>#REF!</v>
      </c>
      <c r="C4" s="4" t="e">
        <f>#REF!</f>
        <v>#REF!</v>
      </c>
      <c r="D4" s="4" t="e">
        <f>#REF!</f>
        <v>#REF!</v>
      </c>
      <c r="E4" s="4" t="e">
        <f>#REF!</f>
        <v>#REF!</v>
      </c>
      <c r="F4" s="4" t="e">
        <f>#REF!</f>
        <v>#REF!</v>
      </c>
      <c r="G4" s="4" t="e">
        <f>#REF!</f>
        <v>#REF!</v>
      </c>
      <c r="H4" s="4" t="e">
        <f>#REF!</f>
        <v>#REF!</v>
      </c>
      <c r="I4" s="4" t="e">
        <f>#REF!</f>
        <v>#REF!</v>
      </c>
      <c r="J4" s="134"/>
      <c r="K4" s="134" t="s">
        <v>81</v>
      </c>
      <c r="L4" s="90" t="e">
        <f>SUM(L2:L3)</f>
        <v>#REF!</v>
      </c>
      <c r="M4" s="110" t="e">
        <f t="shared" si="0"/>
        <v>#REF!</v>
      </c>
      <c r="N4" s="127" t="e">
        <f t="shared" si="1"/>
        <v>#REF!</v>
      </c>
      <c r="O4" s="166"/>
      <c r="P4" s="126" t="e">
        <f t="shared" si="2"/>
        <v>#REF!</v>
      </c>
      <c r="Q4" s="119" t="e">
        <f t="shared" si="3"/>
        <v>#REF!</v>
      </c>
      <c r="R4" s="120" t="e">
        <f t="shared" si="4"/>
        <v>#REF!</v>
      </c>
      <c r="S4" s="121" t="e">
        <f t="shared" si="5"/>
        <v>#REF!</v>
      </c>
      <c r="T4" s="120" t="e">
        <f t="shared" si="6"/>
        <v>#REF!</v>
      </c>
      <c r="U4" s="121" t="e">
        <f t="shared" si="7"/>
        <v>#REF!</v>
      </c>
      <c r="V4" s="120" t="e">
        <f t="shared" si="9"/>
        <v>#REF!</v>
      </c>
      <c r="W4" s="121" t="str">
        <f t="shared" si="10"/>
        <v/>
      </c>
      <c r="X4" s="120" t="e">
        <f t="shared" si="8"/>
        <v>#REF!</v>
      </c>
    </row>
    <row r="5" spans="1:31" ht="18" customHeight="1" x14ac:dyDescent="0.2">
      <c r="A5" s="134"/>
      <c r="B5" s="134"/>
      <c r="C5" s="134"/>
      <c r="D5" s="134"/>
      <c r="E5" s="134"/>
      <c r="F5" s="134"/>
      <c r="G5" s="134"/>
      <c r="H5" s="134"/>
      <c r="I5" s="134"/>
      <c r="J5" s="134"/>
      <c r="K5" s="134" t="s">
        <v>82</v>
      </c>
      <c r="L5" s="90" t="e">
        <f>E4</f>
        <v>#REF!</v>
      </c>
      <c r="M5" s="110" t="e">
        <f t="shared" si="0"/>
        <v>#REF!</v>
      </c>
      <c r="N5" s="127" t="e">
        <f t="shared" si="1"/>
        <v>#REF!</v>
      </c>
      <c r="O5" s="166"/>
      <c r="P5" s="126" t="e">
        <f t="shared" si="2"/>
        <v>#REF!</v>
      </c>
      <c r="Q5" s="119" t="e">
        <f t="shared" si="3"/>
        <v>#REF!</v>
      </c>
      <c r="R5" s="120" t="e">
        <f t="shared" si="4"/>
        <v>#REF!</v>
      </c>
      <c r="S5" s="121" t="e">
        <f t="shared" si="5"/>
        <v>#REF!</v>
      </c>
      <c r="T5" s="120" t="e">
        <f t="shared" si="6"/>
        <v>#REF!</v>
      </c>
      <c r="U5" s="121" t="e">
        <f t="shared" si="7"/>
        <v>#REF!</v>
      </c>
      <c r="V5" s="120" t="e">
        <f t="shared" si="9"/>
        <v>#REF!</v>
      </c>
      <c r="W5" s="121" t="str">
        <f t="shared" si="10"/>
        <v/>
      </c>
      <c r="X5" s="120" t="e">
        <f t="shared" si="8"/>
        <v>#REF!</v>
      </c>
    </row>
    <row r="6" spans="1:31" ht="18" customHeight="1" x14ac:dyDescent="0.2">
      <c r="A6" s="167" t="s">
        <v>77</v>
      </c>
      <c r="B6" s="167" t="s">
        <v>88</v>
      </c>
      <c r="C6" s="167"/>
      <c r="D6" s="167"/>
      <c r="E6" s="167"/>
      <c r="F6" s="167"/>
      <c r="G6" s="167"/>
      <c r="K6" s="134" t="s">
        <v>78</v>
      </c>
      <c r="L6" s="90" t="e">
        <f>A4+B4+C4+D4+A3+B3+C3+D3</f>
        <v>#REF!</v>
      </c>
      <c r="M6" s="110" t="e">
        <f t="shared" si="0"/>
        <v>#REF!</v>
      </c>
      <c r="N6" s="127" t="e">
        <f t="shared" si="1"/>
        <v>#REF!</v>
      </c>
      <c r="P6" s="126" t="e">
        <f t="shared" si="2"/>
        <v>#REF!</v>
      </c>
      <c r="Q6" s="119" t="e">
        <f t="shared" si="3"/>
        <v>#REF!</v>
      </c>
      <c r="R6" s="120" t="e">
        <f t="shared" si="4"/>
        <v>#REF!</v>
      </c>
      <c r="S6" s="121" t="e">
        <f t="shared" si="5"/>
        <v>#REF!</v>
      </c>
      <c r="T6" s="120" t="e">
        <f t="shared" si="6"/>
        <v>#REF!</v>
      </c>
      <c r="U6" s="121" t="e">
        <f t="shared" si="7"/>
        <v>#REF!</v>
      </c>
      <c r="V6" s="120" t="e">
        <f t="shared" si="9"/>
        <v>#REF!</v>
      </c>
      <c r="W6" s="121" t="str">
        <f t="shared" si="10"/>
        <v/>
      </c>
      <c r="X6" s="120" t="e">
        <f t="shared" si="8"/>
        <v>#REF!</v>
      </c>
    </row>
    <row r="7" spans="1:31" ht="18" customHeight="1" x14ac:dyDescent="0.2">
      <c r="A7" s="167" t="s">
        <v>79</v>
      </c>
      <c r="B7" s="167" t="s">
        <v>87</v>
      </c>
      <c r="C7" s="167"/>
      <c r="D7" s="167"/>
      <c r="E7" s="167"/>
      <c r="F7" s="167"/>
      <c r="G7" s="167"/>
      <c r="K7" s="134" t="s">
        <v>80</v>
      </c>
      <c r="L7" s="90" t="e">
        <f>F4+G4+H4+I4+F3+G3+H3+I3</f>
        <v>#REF!</v>
      </c>
      <c r="M7" s="110" t="e">
        <f t="shared" si="0"/>
        <v>#REF!</v>
      </c>
      <c r="N7" s="127" t="e">
        <f t="shared" si="1"/>
        <v>#REF!</v>
      </c>
      <c r="P7" s="126" t="e">
        <f t="shared" si="2"/>
        <v>#REF!</v>
      </c>
      <c r="Q7" s="119" t="e">
        <f t="shared" si="3"/>
        <v>#REF!</v>
      </c>
      <c r="R7" s="120" t="e">
        <f t="shared" si="4"/>
        <v>#REF!</v>
      </c>
      <c r="S7" s="121" t="e">
        <f t="shared" si="5"/>
        <v>#REF!</v>
      </c>
      <c r="T7" s="120" t="e">
        <f t="shared" si="6"/>
        <v>#REF!</v>
      </c>
      <c r="U7" s="121" t="e">
        <f t="shared" si="7"/>
        <v>#REF!</v>
      </c>
      <c r="V7" s="120" t="e">
        <f t="shared" si="9"/>
        <v>#REF!</v>
      </c>
      <c r="W7" s="121" t="str">
        <f t="shared" si="10"/>
        <v/>
      </c>
      <c r="X7" s="120" t="e">
        <f t="shared" si="8"/>
        <v>#REF!</v>
      </c>
    </row>
    <row r="8" spans="1:31" ht="18" customHeight="1" x14ac:dyDescent="0.2">
      <c r="A8" s="167" t="s">
        <v>81</v>
      </c>
      <c r="B8" s="167" t="s">
        <v>86</v>
      </c>
      <c r="C8" s="167"/>
      <c r="D8" s="167"/>
      <c r="E8" s="167"/>
      <c r="F8" s="167"/>
      <c r="G8" s="167"/>
      <c r="K8" s="134" t="s">
        <v>89</v>
      </c>
      <c r="L8" s="90" t="e">
        <f>SUM(L6:L7)</f>
        <v>#REF!</v>
      </c>
      <c r="M8" s="110" t="e">
        <f t="shared" si="0"/>
        <v>#REF!</v>
      </c>
      <c r="N8" s="127" t="e">
        <f t="shared" si="1"/>
        <v>#REF!</v>
      </c>
      <c r="P8" s="126" t="e">
        <f>L8</f>
        <v>#REF!</v>
      </c>
      <c r="Q8" s="119" t="e">
        <f>P8/10</f>
        <v>#REF!</v>
      </c>
      <c r="R8" s="120" t="e">
        <f>TRUNC(Q8)</f>
        <v>#REF!</v>
      </c>
      <c r="S8" s="121" t="e">
        <f>P8-(R8*10)</f>
        <v>#REF!</v>
      </c>
      <c r="T8" s="120" t="e">
        <f>R8+S8</f>
        <v>#REF!</v>
      </c>
      <c r="U8" s="121" t="e">
        <f>IF(T8&gt;9,T8/10,T8)</f>
        <v>#REF!</v>
      </c>
      <c r="V8" s="120" t="e">
        <f t="shared" si="9"/>
        <v>#REF!</v>
      </c>
      <c r="W8" s="121" t="str">
        <f t="shared" si="10"/>
        <v/>
      </c>
      <c r="X8" s="120" t="e">
        <f>IF(T8&lt;10,T8,V8+W8)</f>
        <v>#REF!</v>
      </c>
    </row>
    <row r="9" spans="1:31" ht="18" customHeight="1" x14ac:dyDescent="0.2">
      <c r="A9" s="167" t="s">
        <v>82</v>
      </c>
      <c r="B9" s="167" t="s">
        <v>83</v>
      </c>
      <c r="C9" s="167"/>
      <c r="D9" s="167"/>
      <c r="E9" s="167"/>
      <c r="F9" s="167"/>
      <c r="G9" s="167"/>
      <c r="K9" s="134" t="s">
        <v>91</v>
      </c>
      <c r="L9" s="90"/>
      <c r="M9" s="110" t="str">
        <f>IF(L9&gt;9,T9,"")</f>
        <v/>
      </c>
      <c r="N9" s="127">
        <f>IF(M9&gt;9,X9,M9)</f>
        <v>0</v>
      </c>
      <c r="P9" s="126">
        <f>L9</f>
        <v>0</v>
      </c>
      <c r="Q9" s="119">
        <f>P9/10</f>
        <v>0</v>
      </c>
      <c r="R9" s="120">
        <f>TRUNC(Q9)</f>
        <v>0</v>
      </c>
      <c r="S9" s="121">
        <f>P9-(R9*10)</f>
        <v>0</v>
      </c>
      <c r="T9" s="120">
        <f>R9+S9</f>
        <v>0</v>
      </c>
      <c r="U9" s="121">
        <f>IF(T9&gt;9,T9/10,T9)</f>
        <v>0</v>
      </c>
      <c r="V9" s="120" t="str">
        <f t="shared" si="9"/>
        <v/>
      </c>
      <c r="W9" s="121" t="str">
        <f t="shared" si="10"/>
        <v/>
      </c>
      <c r="X9" s="120">
        <f>IF(T9&lt;10,T9,V9+W9)</f>
        <v>0</v>
      </c>
    </row>
    <row r="10" spans="1:31" ht="18" customHeight="1" x14ac:dyDescent="0.2">
      <c r="A10" s="167" t="s">
        <v>78</v>
      </c>
      <c r="B10" s="167" t="s">
        <v>84</v>
      </c>
      <c r="C10" s="167"/>
      <c r="D10" s="167"/>
      <c r="E10" s="167"/>
      <c r="F10" s="167"/>
      <c r="G10" s="167"/>
      <c r="K10" s="134" t="s">
        <v>93</v>
      </c>
      <c r="L10" s="90" t="e">
        <f>E4+F4+#REF!</f>
        <v>#REF!</v>
      </c>
      <c r="M10" s="110" t="e">
        <f>IF(L10&gt;9,T10,"")</f>
        <v>#REF!</v>
      </c>
      <c r="N10" s="127" t="e">
        <f>IF(M10&gt;9,X10,M10)</f>
        <v>#REF!</v>
      </c>
      <c r="Q10" s="119"/>
      <c r="R10" s="120"/>
      <c r="S10" s="121"/>
      <c r="T10" s="120"/>
      <c r="U10" s="119"/>
      <c r="V10" s="120"/>
      <c r="W10" s="121"/>
      <c r="X10" s="120"/>
    </row>
    <row r="11" spans="1:31" ht="18" customHeight="1" x14ac:dyDescent="0.2">
      <c r="A11" s="167" t="s">
        <v>80</v>
      </c>
      <c r="B11" s="167" t="s">
        <v>85</v>
      </c>
      <c r="C11" s="167"/>
      <c r="D11" s="167"/>
      <c r="E11" s="167"/>
      <c r="F11" s="167"/>
      <c r="G11" s="167"/>
      <c r="K11" s="134" t="s">
        <v>95</v>
      </c>
      <c r="L11" s="90" t="e">
        <f>U18</f>
        <v>#REF!</v>
      </c>
      <c r="M11" s="110" t="e">
        <f>IF(L11&gt;9,T11,"")</f>
        <v>#REF!</v>
      </c>
      <c r="N11" s="127" t="e">
        <f>IF(M11&gt;9,X11,M11)</f>
        <v>#REF!</v>
      </c>
      <c r="Q11" s="119"/>
      <c r="R11" s="120"/>
      <c r="S11" s="121"/>
      <c r="T11" s="120"/>
      <c r="U11" s="119"/>
      <c r="V11" s="120"/>
      <c r="W11" s="121"/>
      <c r="X11" s="120"/>
    </row>
    <row r="12" spans="1:31" ht="18" customHeight="1" x14ac:dyDescent="0.2">
      <c r="A12" s="126" t="s">
        <v>89</v>
      </c>
      <c r="B12" s="126" t="s">
        <v>90</v>
      </c>
      <c r="K12" s="134" t="s">
        <v>96</v>
      </c>
      <c r="L12" s="90" t="e">
        <f>U22</f>
        <v>#REF!</v>
      </c>
      <c r="M12" s="110" t="e">
        <f>IF(L12&gt;9,T12,"")</f>
        <v>#REF!</v>
      </c>
      <c r="N12" s="127" t="e">
        <f>IF(M12&gt;9,X12,M12)</f>
        <v>#REF!</v>
      </c>
      <c r="Q12" s="119"/>
      <c r="R12" s="120"/>
      <c r="S12" s="121"/>
      <c r="T12" s="120"/>
      <c r="U12" s="119"/>
      <c r="V12" s="120"/>
      <c r="W12" s="121"/>
      <c r="X12" s="120"/>
    </row>
    <row r="13" spans="1:31" ht="18" customHeight="1" x14ac:dyDescent="0.2">
      <c r="A13" s="126" t="s">
        <v>91</v>
      </c>
      <c r="B13" s="126" t="s">
        <v>92</v>
      </c>
      <c r="K13" s="134"/>
      <c r="L13" s="90"/>
      <c r="M13" s="110"/>
      <c r="N13" s="127"/>
      <c r="P13" s="173" t="s">
        <v>99</v>
      </c>
    </row>
    <row r="14" spans="1:31" ht="18" customHeight="1" x14ac:dyDescent="0.2">
      <c r="A14" s="126" t="s">
        <v>93</v>
      </c>
      <c r="B14" s="126" t="s">
        <v>94</v>
      </c>
      <c r="K14" s="134"/>
      <c r="L14" s="90"/>
      <c r="M14" s="110"/>
      <c r="N14" s="127"/>
      <c r="P14" s="126" t="s">
        <v>100</v>
      </c>
      <c r="R14" s="110" t="e">
        <f t="shared" ref="R14:Z14" si="11">A4</f>
        <v>#REF!</v>
      </c>
      <c r="S14" s="110" t="e">
        <f t="shared" si="11"/>
        <v>#REF!</v>
      </c>
      <c r="T14" s="110" t="e">
        <f t="shared" si="11"/>
        <v>#REF!</v>
      </c>
      <c r="U14" s="110" t="e">
        <f t="shared" si="11"/>
        <v>#REF!</v>
      </c>
      <c r="V14" s="110" t="e">
        <f t="shared" si="11"/>
        <v>#REF!</v>
      </c>
      <c r="W14" s="110" t="e">
        <f t="shared" si="11"/>
        <v>#REF!</v>
      </c>
      <c r="X14" s="110" t="e">
        <f t="shared" si="11"/>
        <v>#REF!</v>
      </c>
      <c r="Y14" s="110" t="e">
        <f t="shared" si="11"/>
        <v>#REF!</v>
      </c>
      <c r="Z14" s="110" t="e">
        <f t="shared" si="11"/>
        <v>#REF!</v>
      </c>
      <c r="AA14" s="110"/>
      <c r="AB14" s="110"/>
      <c r="AC14" s="110"/>
      <c r="AD14" s="110"/>
      <c r="AE14" s="110"/>
    </row>
    <row r="15" spans="1:31" ht="18" customHeight="1" thickBot="1" x14ac:dyDescent="0.25">
      <c r="A15" s="126" t="s">
        <v>95</v>
      </c>
      <c r="B15" s="167" t="s">
        <v>106</v>
      </c>
      <c r="K15" s="134"/>
      <c r="L15" s="90"/>
      <c r="M15" s="110"/>
      <c r="N15" s="127"/>
      <c r="P15" s="126" t="s">
        <v>101</v>
      </c>
      <c r="R15" s="112" t="e">
        <f>#REF!</f>
        <v>#REF!</v>
      </c>
      <c r="S15" s="112" t="e">
        <f>#REF!</f>
        <v>#REF!</v>
      </c>
      <c r="T15" s="112" t="e">
        <f>#REF!</f>
        <v>#REF!</v>
      </c>
      <c r="U15" s="112" t="e">
        <f>#REF!</f>
        <v>#REF!</v>
      </c>
      <c r="V15" s="112" t="e">
        <f>#REF!</f>
        <v>#REF!</v>
      </c>
      <c r="W15" s="112" t="e">
        <f>#REF!</f>
        <v>#REF!</v>
      </c>
      <c r="X15" s="112" t="e">
        <f>#REF!</f>
        <v>#REF!</v>
      </c>
      <c r="Y15" s="112" t="e">
        <f>#REF!</f>
        <v>#REF!</v>
      </c>
      <c r="Z15" s="112" t="e">
        <f>#REF!</f>
        <v>#REF!</v>
      </c>
      <c r="AA15" s="112" t="e">
        <f>#REF!</f>
        <v>#REF!</v>
      </c>
      <c r="AB15" s="112" t="e">
        <f>#REF!</f>
        <v>#REF!</v>
      </c>
      <c r="AC15" s="112" t="e">
        <f>#REF!</f>
        <v>#REF!</v>
      </c>
      <c r="AD15" s="112" t="e">
        <f>#REF!</f>
        <v>#REF!</v>
      </c>
      <c r="AE15" s="112" t="e">
        <f>#REF!</f>
        <v>#REF!</v>
      </c>
    </row>
    <row r="16" spans="1:31" ht="18" customHeight="1" x14ac:dyDescent="0.2">
      <c r="A16" s="126" t="s">
        <v>96</v>
      </c>
      <c r="B16" s="126" t="s">
        <v>97</v>
      </c>
      <c r="K16" s="134"/>
      <c r="L16" s="90"/>
      <c r="M16" s="110"/>
      <c r="N16" s="127"/>
      <c r="P16" s="126" t="s">
        <v>102</v>
      </c>
      <c r="R16" s="110" t="e">
        <f>ABS(R14-R15)</f>
        <v>#REF!</v>
      </c>
      <c r="S16" s="110" t="e">
        <f t="shared" ref="S16:AE16" si="12">ABS(S14-S15)</f>
        <v>#REF!</v>
      </c>
      <c r="T16" s="110" t="e">
        <f t="shared" si="12"/>
        <v>#REF!</v>
      </c>
      <c r="U16" s="110" t="e">
        <f t="shared" si="12"/>
        <v>#REF!</v>
      </c>
      <c r="V16" s="110" t="e">
        <f t="shared" si="12"/>
        <v>#REF!</v>
      </c>
      <c r="W16" s="110" t="e">
        <f t="shared" si="12"/>
        <v>#REF!</v>
      </c>
      <c r="X16" s="110" t="e">
        <f t="shared" si="12"/>
        <v>#REF!</v>
      </c>
      <c r="Y16" s="110" t="e">
        <f t="shared" si="12"/>
        <v>#REF!</v>
      </c>
      <c r="Z16" s="110" t="e">
        <f t="shared" si="12"/>
        <v>#REF!</v>
      </c>
      <c r="AA16" s="110" t="e">
        <f t="shared" si="12"/>
        <v>#REF!</v>
      </c>
      <c r="AB16" s="110" t="e">
        <f t="shared" si="12"/>
        <v>#REF!</v>
      </c>
      <c r="AC16" s="110" t="e">
        <f t="shared" si="12"/>
        <v>#REF!</v>
      </c>
      <c r="AD16" s="110" t="e">
        <f t="shared" si="12"/>
        <v>#REF!</v>
      </c>
      <c r="AE16" s="110" t="e">
        <f t="shared" si="12"/>
        <v>#REF!</v>
      </c>
    </row>
    <row r="17" spans="11:31" ht="18" customHeight="1" thickBot="1" x14ac:dyDescent="0.25">
      <c r="K17" s="134"/>
      <c r="L17" s="90"/>
      <c r="N17" s="168"/>
    </row>
    <row r="18" spans="11:31" ht="18" customHeight="1" thickBot="1" x14ac:dyDescent="0.25">
      <c r="K18" s="134"/>
      <c r="L18" s="134"/>
      <c r="P18" s="126" t="s">
        <v>103</v>
      </c>
      <c r="U18" s="172" t="e">
        <f>SUM(R16:AE16)</f>
        <v>#REF!</v>
      </c>
      <c r="V18" s="122"/>
    </row>
    <row r="19" spans="11:31" ht="18" customHeight="1" x14ac:dyDescent="0.2">
      <c r="P19" s="169"/>
      <c r="Q19" s="170"/>
      <c r="R19" s="171"/>
      <c r="S19" s="111"/>
      <c r="T19" s="171"/>
      <c r="U19" s="170"/>
      <c r="V19" s="171"/>
      <c r="W19" s="111"/>
      <c r="X19" s="171"/>
    </row>
    <row r="20" spans="11:31" ht="18" customHeight="1" x14ac:dyDescent="0.2">
      <c r="P20" s="173" t="s">
        <v>104</v>
      </c>
    </row>
    <row r="21" spans="11:31" ht="18" customHeight="1" thickBot="1" x14ac:dyDescent="0.25">
      <c r="P21" s="126" t="s">
        <v>105</v>
      </c>
      <c r="R21" s="110" t="e">
        <f>SUM(R14:R15)</f>
        <v>#REF!</v>
      </c>
      <c r="S21" s="110" t="e">
        <f t="shared" ref="S21:AE21" si="13">SUM(S14:S15)</f>
        <v>#REF!</v>
      </c>
      <c r="T21" s="110" t="e">
        <f t="shared" si="13"/>
        <v>#REF!</v>
      </c>
      <c r="U21" s="110" t="e">
        <f t="shared" si="13"/>
        <v>#REF!</v>
      </c>
      <c r="V21" s="110" t="e">
        <f t="shared" si="13"/>
        <v>#REF!</v>
      </c>
      <c r="W21" s="110" t="e">
        <f t="shared" si="13"/>
        <v>#REF!</v>
      </c>
      <c r="X21" s="110" t="e">
        <f t="shared" si="13"/>
        <v>#REF!</v>
      </c>
      <c r="Y21" s="110" t="e">
        <f t="shared" si="13"/>
        <v>#REF!</v>
      </c>
      <c r="Z21" s="110" t="e">
        <f t="shared" si="13"/>
        <v>#REF!</v>
      </c>
      <c r="AA21" s="110" t="e">
        <f t="shared" si="13"/>
        <v>#REF!</v>
      </c>
      <c r="AB21" s="110" t="e">
        <f t="shared" si="13"/>
        <v>#REF!</v>
      </c>
      <c r="AC21" s="110" t="e">
        <f t="shared" si="13"/>
        <v>#REF!</v>
      </c>
      <c r="AD21" s="110" t="e">
        <f t="shared" si="13"/>
        <v>#REF!</v>
      </c>
      <c r="AE21" s="110" t="e">
        <f t="shared" si="13"/>
        <v>#REF!</v>
      </c>
    </row>
    <row r="22" spans="11:31" ht="18" customHeight="1" thickBot="1" x14ac:dyDescent="0.25">
      <c r="P22" s="126" t="s">
        <v>103</v>
      </c>
      <c r="U22" s="172" t="e">
        <f>SUM(R21:AE21)</f>
        <v>#REF!</v>
      </c>
    </row>
    <row r="23" spans="11:31" ht="18" customHeight="1" x14ac:dyDescent="0.2"/>
    <row r="24" spans="11:31" ht="18" customHeight="1" x14ac:dyDescent="0.2"/>
    <row r="25" spans="11:31" ht="18" customHeight="1" x14ac:dyDescent="0.2"/>
    <row r="26" spans="11:31" ht="18" customHeight="1" x14ac:dyDescent="0.2"/>
    <row r="27" spans="11:31" ht="18" customHeight="1" x14ac:dyDescent="0.2"/>
    <row r="28" spans="11:31" ht="18" customHeight="1" x14ac:dyDescent="0.2"/>
    <row r="29" spans="11:31" ht="18" customHeight="1" x14ac:dyDescent="0.2"/>
    <row r="30" spans="11:31" ht="18" customHeight="1" x14ac:dyDescent="0.2"/>
  </sheetData>
  <phoneticPr fontId="0" type="noConversion"/>
  <pageMargins left="0.39370078740157483" right="0.39370078740157483" top="0.39370078740157483" bottom="0.59055118110236227" header="0.51181102362204722" footer="0.51181102362204722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800EC-4EFA-492E-A373-8D107F9663EF}">
  <sheetPr codeName="Feuil9"/>
  <dimension ref="A1"/>
  <sheetViews>
    <sheetView tabSelected="1" zoomScaleNormal="100" workbookViewId="0">
      <selection activeCell="E14" sqref="E14"/>
    </sheetView>
  </sheetViews>
  <sheetFormatPr baseColWidth="10" defaultRowHeight="12.75" x14ac:dyDescent="0.2"/>
  <sheetData>
    <row r="1" spans="1:1" ht="21" customHeight="1" x14ac:dyDescent="0.2">
      <c r="A1" s="12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Tri">
                <anchor moveWithCells="1" sizeWithCells="1">
                  <from>
                    <xdr:col>14</xdr:col>
                    <xdr:colOff>133350</xdr:colOff>
                    <xdr:row>3</xdr:row>
                    <xdr:rowOff>0</xdr:rowOff>
                  </from>
                  <to>
                    <xdr:col>15</xdr:col>
                    <xdr:colOff>742950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CF4D4-9E56-44DE-8664-FE96A7BD0EC7}">
  <sheetPr codeName="Feuil2"/>
  <dimension ref="A1"/>
  <sheetViews>
    <sheetView workbookViewId="0">
      <selection activeCell="C48" sqref="C48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Trier">
                <anchor moveWithCells="1" sizeWithCells="1">
                  <from>
                    <xdr:col>14</xdr:col>
                    <xdr:colOff>38100</xdr:colOff>
                    <xdr:row>3</xdr:row>
                    <xdr:rowOff>9525</xdr:rowOff>
                  </from>
                  <to>
                    <xdr:col>16</xdr:col>
                    <xdr:colOff>333375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Synthèse</vt:lpstr>
      <vt:lpstr>Inclusion</vt:lpstr>
      <vt:lpstr>Résultat</vt:lpstr>
      <vt:lpstr>Form_Résult</vt:lpstr>
      <vt:lpstr>Plage1</vt:lpstr>
      <vt:lpstr>Plage2</vt:lpstr>
      <vt:lpstr>Plage3</vt:lpstr>
      <vt:lpstr>Feuil1!Zone_d_impression</vt:lpstr>
      <vt:lpstr>Résultat!Zone_d_impression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LEHMANN</dc:creator>
  <cp:lastModifiedBy>Utilisateur</cp:lastModifiedBy>
  <cp:lastPrinted>2023-07-08T14:28:28Z</cp:lastPrinted>
  <dcterms:created xsi:type="dcterms:W3CDTF">2003-09-14T09:22:11Z</dcterms:created>
  <dcterms:modified xsi:type="dcterms:W3CDTF">2023-07-15T17:50:24Z</dcterms:modified>
</cp:coreProperties>
</file>