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batros\Desktop\"/>
    </mc:Choice>
  </mc:AlternateContent>
  <xr:revisionPtr revIDLastSave="0" documentId="13_ncr:1_{9A94CF87-2AE7-409F-90DD-DD4C9DACE40E}" xr6:coauthVersionLast="45" xr6:coauthVersionMax="45" xr10:uidLastSave="{00000000-0000-0000-0000-000000000000}"/>
  <bookViews>
    <workbookView xWindow="-108" yWindow="-108" windowWidth="23256" windowHeight="12576" xr2:uid="{9EC86914-D44D-472D-88D2-430B9CD2B03A}"/>
  </bookViews>
  <sheets>
    <sheet name="Feuil1" sheetId="1" r:id="rId1"/>
    <sheet name="Feuil2" sheetId="2" r:id="rId2"/>
  </sheets>
  <externalReferences>
    <externalReference r:id="rId3"/>
  </externalReferences>
  <definedNames>
    <definedName name="Total">'[1]Devis heure'!$K$7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2" l="1"/>
  <c r="I3" i="2"/>
  <c r="H3" i="2"/>
  <c r="G3" i="2"/>
  <c r="F3" i="2"/>
  <c r="E3" i="2"/>
  <c r="D3" i="2"/>
  <c r="C3" i="2"/>
  <c r="B3" i="2"/>
  <c r="K3" i="2" s="1"/>
  <c r="G9" i="1" l="1"/>
  <c r="H9" i="1" s="1"/>
  <c r="G8" i="1"/>
  <c r="H8" i="1" s="1"/>
  <c r="G7" i="1"/>
  <c r="H7" i="1" s="1"/>
  <c r="G6" i="1"/>
  <c r="H6" i="1" s="1"/>
  <c r="G5" i="1"/>
  <c r="H5" i="1" s="1"/>
  <c r="G4" i="1"/>
  <c r="H4" i="1" s="1"/>
  <c r="G3" i="1"/>
  <c r="G1" i="1" s="1"/>
  <c r="H2" i="1"/>
  <c r="G2" i="1"/>
  <c r="K1" i="1"/>
  <c r="F1" i="1"/>
  <c r="E1" i="1"/>
  <c r="H1" i="1" l="1"/>
  <c r="H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Davy RODIER</author>
  </authors>
  <commentList>
    <comment ref="B1" authorId="0" shapeId="0" xr:uid="{D275AC00-84F7-4A84-B014-ED41088E53C5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BN125</t>
        </r>
      </text>
    </comment>
    <comment ref="C1" authorId="0" shapeId="0" xr:uid="{6F222081-67D5-4029-B470-A3D7D88D9383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BN125</t>
        </r>
      </text>
    </comment>
    <comment ref="D1" authorId="0" shapeId="0" xr:uid="{92B04339-B95B-4C09-8B12-DB0AA5A55B56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BN125 et G34</t>
        </r>
      </text>
    </comment>
    <comment ref="E1" authorId="0" shapeId="0" xr:uid="{7300C5F2-6CF6-4C60-8797-C09E73EC6866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BN125 et G34</t>
        </r>
      </text>
    </comment>
    <comment ref="F1" authorId="0" shapeId="0" xr:uid="{E86E10B8-8E3C-4CEC-8453-C380BA2B2233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G34</t>
        </r>
      </text>
    </comment>
    <comment ref="G1" authorId="0" shapeId="0" xr:uid="{FA17B61E-6A04-4C58-B819-3A0126619117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BN125 et G34</t>
        </r>
      </text>
    </comment>
    <comment ref="H1" authorId="0" shapeId="0" xr:uid="{D1F3AAA3-7106-48BC-89FC-85B6B2AF6951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G34</t>
        </r>
      </text>
    </comment>
    <comment ref="I1" authorId="0" shapeId="0" xr:uid="{611DE616-BE07-4EFD-B5BD-55865FFC4E0F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G34</t>
        </r>
      </text>
    </comment>
    <comment ref="A2" authorId="0" shapeId="0" xr:uid="{A0EEB3D7-1D75-4ECD-80A3-BC32631A7735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G34 et BN125</t>
        </r>
      </text>
    </comment>
  </commentList>
</comments>
</file>

<file path=xl/sharedStrings.xml><?xml version="1.0" encoding="utf-8"?>
<sst xmlns="http://schemas.openxmlformats.org/spreadsheetml/2006/main" count="23" uniqueCount="14">
  <si>
    <t>CREW</t>
  </si>
  <si>
    <t>RIP-SURB
(unit price)</t>
  </si>
  <si>
    <t>RIP-VERHV
(unit price)</t>
  </si>
  <si>
    <t>RIP-ISOHVpanel
(unit price)</t>
  </si>
  <si>
    <t>RIP-ISOHVbloc board
(unit price)</t>
  </si>
  <si>
    <t>RIP-SPEHVpanel
(unit price)</t>
  </si>
  <si>
    <t>RIP-801YDVbloc board
(unit price)</t>
  </si>
  <si>
    <t>RIP-Tactic A3 drawing
(unit price)</t>
  </si>
  <si>
    <t>RIP-Insulation A3 drawing
(unit price)</t>
  </si>
  <si>
    <t>RIP-BOM
(unit price)</t>
  </si>
  <si>
    <t>Total</t>
  </si>
  <si>
    <t>Crew cabins</t>
  </si>
  <si>
    <t>Pourcentage</t>
  </si>
  <si>
    <t>Le tableau avec les pourcentage se trouve dans la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</si>
</sst>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/>
  </cellStyleXfs>
  <cellXfs count="28">
    <xf numFmtId="0" fontId="0" fillId="0" borderId="0" xfId="0"/>
    <xf numFmtId="0" fontId="0" fillId="0" borderId="1" xfId="0" applyBorder="1"/>
    <xf numFmtId="0" fontId="3" fillId="2" borderId="1" xfId="0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/>
    <xf numFmtId="0" fontId="0" fillId="4" borderId="1" xfId="0" applyFill="1" applyBorder="1" applyAlignment="1">
      <alignment horizontal="center" vertical="center"/>
    </xf>
    <xf numFmtId="9" fontId="4" fillId="4" borderId="2" xfId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 wrapText="1"/>
    </xf>
    <xf numFmtId="0" fontId="5" fillId="8" borderId="2" xfId="0" applyFont="1" applyFill="1" applyBorder="1" applyAlignment="1">
      <alignment horizontal="center" vertical="center" wrapText="1"/>
    </xf>
    <xf numFmtId="0" fontId="5" fillId="9" borderId="2" xfId="0" applyFont="1" applyFill="1" applyBorder="1" applyAlignment="1">
      <alignment horizontal="center" vertical="center" wrapText="1"/>
    </xf>
    <xf numFmtId="0" fontId="5" fillId="10" borderId="2" xfId="0" applyFont="1" applyFill="1" applyBorder="1" applyAlignment="1">
      <alignment horizontal="center" vertical="center" wrapText="1"/>
    </xf>
    <xf numFmtId="0" fontId="5" fillId="11" borderId="2" xfId="0" applyFont="1" applyFill="1" applyBorder="1" applyAlignment="1">
      <alignment horizontal="center" vertical="center" wrapText="1"/>
    </xf>
    <xf numFmtId="0" fontId="5" fillId="12" borderId="2" xfId="0" applyFont="1" applyFill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top"/>
    </xf>
    <xf numFmtId="14" fontId="0" fillId="3" borderId="1" xfId="0" applyNumberFormat="1" applyFill="1" applyBorder="1"/>
    <xf numFmtId="14" fontId="0" fillId="0" borderId="0" xfId="0" applyNumberFormat="1"/>
    <xf numFmtId="9" fontId="0" fillId="4" borderId="2" xfId="1" applyFont="1" applyFill="1" applyBorder="1"/>
    <xf numFmtId="9" fontId="0" fillId="13" borderId="1" xfId="1" applyFont="1" applyFill="1" applyBorder="1"/>
    <xf numFmtId="0" fontId="2" fillId="0" borderId="1" xfId="0" applyFont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9" fontId="0" fillId="14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</cellXfs>
  <cellStyles count="3">
    <cellStyle name="Normal" xfId="0" builtinId="0"/>
    <cellStyle name="Normal 10 2" xfId="2" xr:uid="{0A90678E-BE89-406E-97A4-4741FC5B07A8}"/>
    <cellStyle name="Pourcentage" xfId="1" builtinId="5"/>
  </cellStyles>
  <dxfs count="4"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/Efinor%20engineering/PLANNING%20coord%20indus%20HVAC%20W3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coord"/>
      <sheetName val="Feuil3"/>
      <sheetName val="Devis heure"/>
      <sheetName val="Feuil2"/>
      <sheetName val="Charge et date"/>
      <sheetName val="Feuil1"/>
      <sheetName val="Feuil6"/>
      <sheetName val="Ressource"/>
      <sheetName val="HYPOTHESE 02"/>
    </sheetNames>
    <sheetDataSet>
      <sheetData sheetId="0"/>
      <sheetData sheetId="1"/>
      <sheetData sheetId="2">
        <row r="7">
          <cell r="K7">
            <v>47</v>
          </cell>
        </row>
      </sheetData>
      <sheetData sheetId="3"/>
      <sheetData sheetId="4"/>
      <sheetData sheetId="5"/>
      <sheetData sheetId="6"/>
      <sheetData sheetId="7">
        <row r="4">
          <cell r="E4">
            <v>43819</v>
          </cell>
        </row>
        <row r="5">
          <cell r="E5">
            <v>43820</v>
          </cell>
        </row>
        <row r="6">
          <cell r="E6">
            <v>43821</v>
          </cell>
        </row>
        <row r="7">
          <cell r="E7">
            <v>43822</v>
          </cell>
        </row>
        <row r="8">
          <cell r="E8">
            <v>43823</v>
          </cell>
        </row>
        <row r="9">
          <cell r="E9">
            <v>43824</v>
          </cell>
        </row>
        <row r="10">
          <cell r="E10">
            <v>43825</v>
          </cell>
        </row>
        <row r="11">
          <cell r="E11">
            <v>43826</v>
          </cell>
        </row>
        <row r="12">
          <cell r="E12">
            <v>43827</v>
          </cell>
        </row>
        <row r="13">
          <cell r="E13">
            <v>43828</v>
          </cell>
        </row>
        <row r="14">
          <cell r="E14">
            <v>43829</v>
          </cell>
        </row>
        <row r="15">
          <cell r="E15">
            <v>43830</v>
          </cell>
        </row>
        <row r="16">
          <cell r="E16">
            <v>43831</v>
          </cell>
        </row>
        <row r="17">
          <cell r="E17">
            <v>43832</v>
          </cell>
        </row>
        <row r="18">
          <cell r="E18">
            <v>43833</v>
          </cell>
        </row>
        <row r="19">
          <cell r="E19">
            <v>43934</v>
          </cell>
        </row>
        <row r="20">
          <cell r="E20">
            <v>43952</v>
          </cell>
        </row>
        <row r="21">
          <cell r="E21">
            <v>43959</v>
          </cell>
        </row>
        <row r="22">
          <cell r="E22">
            <v>43972</v>
          </cell>
        </row>
        <row r="23">
          <cell r="E23">
            <v>43973</v>
          </cell>
        </row>
        <row r="24">
          <cell r="E24">
            <v>43983</v>
          </cell>
        </row>
        <row r="25">
          <cell r="E25">
            <v>44026</v>
          </cell>
        </row>
        <row r="26">
          <cell r="E26">
            <v>44032</v>
          </cell>
        </row>
        <row r="27">
          <cell r="E27">
            <v>44033</v>
          </cell>
        </row>
        <row r="28">
          <cell r="E28">
            <v>44034</v>
          </cell>
        </row>
        <row r="29">
          <cell r="E29">
            <v>44035</v>
          </cell>
        </row>
        <row r="30">
          <cell r="E30">
            <v>44036</v>
          </cell>
        </row>
        <row r="31">
          <cell r="E31">
            <v>44037</v>
          </cell>
        </row>
        <row r="32">
          <cell r="E32">
            <v>44038</v>
          </cell>
        </row>
        <row r="33">
          <cell r="E33">
            <v>44039</v>
          </cell>
        </row>
        <row r="34">
          <cell r="E34">
            <v>44040</v>
          </cell>
        </row>
        <row r="35">
          <cell r="E35">
            <v>44041</v>
          </cell>
        </row>
        <row r="36">
          <cell r="E36">
            <v>44042</v>
          </cell>
        </row>
        <row r="37">
          <cell r="E37">
            <v>44043</v>
          </cell>
        </row>
        <row r="38">
          <cell r="E38">
            <v>44044</v>
          </cell>
        </row>
        <row r="39">
          <cell r="E39">
            <v>44045</v>
          </cell>
        </row>
        <row r="40">
          <cell r="E40">
            <v>44046</v>
          </cell>
        </row>
        <row r="41">
          <cell r="E41">
            <v>44047</v>
          </cell>
        </row>
        <row r="42">
          <cell r="E42">
            <v>44048</v>
          </cell>
        </row>
        <row r="43">
          <cell r="E43">
            <v>44049</v>
          </cell>
        </row>
        <row r="44">
          <cell r="E44">
            <v>44050</v>
          </cell>
        </row>
        <row r="45">
          <cell r="E45">
            <v>44051</v>
          </cell>
        </row>
        <row r="46">
          <cell r="E46">
            <v>44052</v>
          </cell>
        </row>
        <row r="47">
          <cell r="E47">
            <v>44053</v>
          </cell>
        </row>
        <row r="48">
          <cell r="E48">
            <v>44054</v>
          </cell>
        </row>
        <row r="49">
          <cell r="E49">
            <v>44055</v>
          </cell>
        </row>
        <row r="50">
          <cell r="E50">
            <v>44056</v>
          </cell>
        </row>
        <row r="51">
          <cell r="E51">
            <v>44057</v>
          </cell>
        </row>
        <row r="52">
          <cell r="E52">
            <v>44058</v>
          </cell>
        </row>
        <row r="53">
          <cell r="E53">
            <v>44059</v>
          </cell>
        </row>
        <row r="54">
          <cell r="E54">
            <v>44060</v>
          </cell>
        </row>
        <row r="55">
          <cell r="E55">
            <v>44061</v>
          </cell>
        </row>
        <row r="56">
          <cell r="E56">
            <v>44062</v>
          </cell>
        </row>
        <row r="57">
          <cell r="E57">
            <v>44063</v>
          </cell>
        </row>
        <row r="58">
          <cell r="E58">
            <v>44064</v>
          </cell>
        </row>
        <row r="59">
          <cell r="E59">
            <v>44146</v>
          </cell>
        </row>
        <row r="60">
          <cell r="E60">
            <v>44183</v>
          </cell>
        </row>
        <row r="61">
          <cell r="E61">
            <v>44184</v>
          </cell>
        </row>
        <row r="62">
          <cell r="E62">
            <v>44185</v>
          </cell>
        </row>
        <row r="63">
          <cell r="E63">
            <v>44186</v>
          </cell>
        </row>
        <row r="64">
          <cell r="E64">
            <v>44187</v>
          </cell>
        </row>
        <row r="65">
          <cell r="E65">
            <v>44188</v>
          </cell>
        </row>
        <row r="66">
          <cell r="E66">
            <v>44189</v>
          </cell>
        </row>
        <row r="67">
          <cell r="E67">
            <v>44190</v>
          </cell>
        </row>
        <row r="68">
          <cell r="E68">
            <v>44191</v>
          </cell>
        </row>
        <row r="69">
          <cell r="E69">
            <v>44192</v>
          </cell>
        </row>
        <row r="70">
          <cell r="E70">
            <v>44193</v>
          </cell>
        </row>
        <row r="71">
          <cell r="E71">
            <v>44194</v>
          </cell>
        </row>
        <row r="72">
          <cell r="E72">
            <v>44195</v>
          </cell>
        </row>
        <row r="73">
          <cell r="E73">
            <v>44196</v>
          </cell>
        </row>
        <row r="74">
          <cell r="E74">
            <v>44197</v>
          </cell>
        </row>
        <row r="75">
          <cell r="E75">
            <v>44198</v>
          </cell>
        </row>
        <row r="76">
          <cell r="E76">
            <v>44199</v>
          </cell>
        </row>
        <row r="77">
          <cell r="E77">
            <v>44200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0CFED-770F-4EAD-9F70-A0E4888FF751}">
  <sheetPr codeName="Feuil1"/>
  <dimension ref="A1:T13"/>
  <sheetViews>
    <sheetView tabSelected="1" zoomScale="85" zoomScaleNormal="85" workbookViewId="0">
      <selection activeCell="E20" sqref="E20"/>
    </sheetView>
  </sheetViews>
  <sheetFormatPr baseColWidth="10" defaultRowHeight="14.4" x14ac:dyDescent="0.3"/>
  <sheetData>
    <row r="1" spans="1:20" ht="57.6" x14ac:dyDescent="0.3">
      <c r="A1" s="1"/>
      <c r="B1" s="27" t="s">
        <v>0</v>
      </c>
      <c r="C1" s="27"/>
      <c r="D1" s="2"/>
      <c r="E1" s="3">
        <f>E2</f>
        <v>43822</v>
      </c>
      <c r="F1" s="4">
        <f>SUM(F2:F9)</f>
        <v>376</v>
      </c>
      <c r="G1" s="4">
        <f>SUM(G2:G9)</f>
        <v>56</v>
      </c>
      <c r="H1" s="3">
        <f>IF(B1="","",WORKDAY(E1,G1,([1]Ressource!$E$4:$E$300))-1)</f>
        <v>43912</v>
      </c>
      <c r="I1" s="5"/>
      <c r="J1" s="6"/>
      <c r="K1" s="7">
        <f>SUM(K2:K9)/8</f>
        <v>0</v>
      </c>
      <c r="L1" s="8" t="s">
        <v>1</v>
      </c>
      <c r="M1" s="9" t="s">
        <v>2</v>
      </c>
      <c r="N1" s="10" t="s">
        <v>3</v>
      </c>
      <c r="O1" s="11" t="s">
        <v>4</v>
      </c>
      <c r="P1" s="12" t="s">
        <v>5</v>
      </c>
      <c r="Q1" s="13" t="s">
        <v>6</v>
      </c>
      <c r="R1" s="14" t="s">
        <v>7</v>
      </c>
      <c r="S1" s="14" t="s">
        <v>8</v>
      </c>
      <c r="T1" s="15" t="s">
        <v>9</v>
      </c>
    </row>
    <row r="2" spans="1:20" x14ac:dyDescent="0.3">
      <c r="A2" s="26"/>
      <c r="B2" s="26"/>
      <c r="C2" s="16">
        <v>434</v>
      </c>
      <c r="D2" s="1"/>
      <c r="E2" s="5">
        <v>43822</v>
      </c>
      <c r="F2">
        <v>47</v>
      </c>
      <c r="G2" s="1">
        <f t="shared" ref="G2:G9" si="0">ROUNDUP(F2/7.4,0)</f>
        <v>7</v>
      </c>
      <c r="H2" s="17">
        <f>IF(C2="","",WORKDAY(E2,G2,([1]Ressource!$E$4:$E$300))-1)</f>
        <v>43843</v>
      </c>
      <c r="I2" s="18">
        <v>44018</v>
      </c>
      <c r="J2" s="6"/>
      <c r="K2" s="19">
        <v>0</v>
      </c>
      <c r="L2" s="20"/>
      <c r="M2" s="20"/>
      <c r="N2" s="20"/>
      <c r="O2" s="20"/>
      <c r="P2" s="20"/>
      <c r="Q2" s="20"/>
      <c r="R2" s="20"/>
      <c r="S2" s="20"/>
      <c r="T2" s="20"/>
    </row>
    <row r="3" spans="1:20" x14ac:dyDescent="0.3">
      <c r="A3" s="26"/>
      <c r="B3" s="26"/>
      <c r="C3" s="16">
        <v>435</v>
      </c>
      <c r="D3" s="1"/>
      <c r="E3" s="5">
        <v>43822</v>
      </c>
      <c r="F3">
        <v>47</v>
      </c>
      <c r="G3" s="1">
        <f t="shared" si="0"/>
        <v>7</v>
      </c>
      <c r="H3" s="17">
        <f>IF(C3="","",WORKDAY(E3,G3,([1]Ressource!$E$4:$E$300))-1)</f>
        <v>43843</v>
      </c>
      <c r="I3" s="18">
        <v>44018</v>
      </c>
      <c r="J3" s="6"/>
      <c r="K3" s="19">
        <v>0</v>
      </c>
      <c r="L3" s="20"/>
      <c r="M3" s="20"/>
      <c r="N3" s="20"/>
      <c r="O3" s="20"/>
      <c r="P3" s="20"/>
      <c r="Q3" s="20"/>
      <c r="R3" s="20"/>
      <c r="S3" s="20"/>
      <c r="T3" s="20"/>
    </row>
    <row r="4" spans="1:20" x14ac:dyDescent="0.3">
      <c r="A4" s="26"/>
      <c r="B4" s="26"/>
      <c r="C4" s="16">
        <v>454</v>
      </c>
      <c r="D4" s="1"/>
      <c r="E4" s="5">
        <v>43864</v>
      </c>
      <c r="F4">
        <v>47</v>
      </c>
      <c r="G4" s="1">
        <f t="shared" si="0"/>
        <v>7</v>
      </c>
      <c r="H4" s="17">
        <f>IF(C4="","",WORKDAY(E4,G4,([1]Ressource!$E$4:$E$300))-1)</f>
        <v>43872</v>
      </c>
      <c r="I4" s="18">
        <v>44067</v>
      </c>
      <c r="J4" s="6"/>
      <c r="K4" s="19">
        <v>0</v>
      </c>
      <c r="L4" s="20"/>
      <c r="M4" s="20"/>
      <c r="N4" s="20"/>
      <c r="O4" s="20"/>
      <c r="P4" s="20"/>
      <c r="Q4" s="20"/>
      <c r="R4" s="20"/>
      <c r="S4" s="20"/>
      <c r="T4" s="20"/>
    </row>
    <row r="5" spans="1:20" x14ac:dyDescent="0.3">
      <c r="A5" s="26"/>
      <c r="B5" s="26"/>
      <c r="C5" s="16">
        <v>433</v>
      </c>
      <c r="D5" s="1"/>
      <c r="E5" s="5">
        <v>43871</v>
      </c>
      <c r="F5">
        <v>47</v>
      </c>
      <c r="G5" s="1">
        <f t="shared" si="0"/>
        <v>7</v>
      </c>
      <c r="H5" s="17">
        <f>IF(C5="","",WORKDAY(E5,G5,([1]Ressource!$E$4:$E$300))-1)</f>
        <v>43879</v>
      </c>
      <c r="I5" s="18">
        <v>44102</v>
      </c>
      <c r="J5" s="6"/>
      <c r="K5" s="19">
        <v>0</v>
      </c>
      <c r="L5" s="20"/>
      <c r="M5" s="20"/>
      <c r="N5" s="20"/>
      <c r="O5" s="20"/>
      <c r="P5" s="20"/>
      <c r="Q5" s="20"/>
      <c r="R5" s="20"/>
      <c r="S5" s="20"/>
      <c r="T5" s="20"/>
    </row>
    <row r="6" spans="1:20" x14ac:dyDescent="0.3">
      <c r="A6" s="26"/>
      <c r="B6" s="26"/>
      <c r="C6" s="16">
        <v>436</v>
      </c>
      <c r="D6" s="1"/>
      <c r="E6" s="5">
        <v>43976</v>
      </c>
      <c r="F6">
        <v>47</v>
      </c>
      <c r="G6" s="1">
        <f t="shared" si="0"/>
        <v>7</v>
      </c>
      <c r="H6" s="17">
        <f>IF(C6="","",WORKDAY(E6,G6,([1]Ressource!$E$4:$E$300))-1)</f>
        <v>43985</v>
      </c>
      <c r="J6" s="6"/>
      <c r="K6" s="19">
        <v>0</v>
      </c>
      <c r="L6" s="20"/>
      <c r="M6" s="20"/>
      <c r="N6" s="20"/>
      <c r="O6" s="20"/>
      <c r="P6" s="20"/>
      <c r="Q6" s="20"/>
      <c r="R6" s="20"/>
      <c r="S6" s="20"/>
      <c r="T6" s="20"/>
    </row>
    <row r="7" spans="1:20" x14ac:dyDescent="0.3">
      <c r="A7" s="26"/>
      <c r="B7" s="26"/>
      <c r="C7" s="16">
        <v>491</v>
      </c>
      <c r="D7" s="1"/>
      <c r="E7" s="5">
        <v>44186</v>
      </c>
      <c r="F7">
        <v>47</v>
      </c>
      <c r="G7" s="1">
        <f t="shared" si="0"/>
        <v>7</v>
      </c>
      <c r="H7" s="17">
        <f>IF(C7="","",WORKDAY(E7,G7,([1]Ressource!$E$4:$E$300))-1)</f>
        <v>44208</v>
      </c>
      <c r="I7" s="18">
        <v>44242</v>
      </c>
      <c r="J7" s="6"/>
      <c r="K7" s="19">
        <v>0</v>
      </c>
      <c r="L7" s="20"/>
      <c r="M7" s="20"/>
      <c r="N7" s="20"/>
      <c r="O7" s="20"/>
      <c r="P7" s="20"/>
      <c r="Q7" s="20"/>
      <c r="R7" s="20"/>
      <c r="S7" s="20"/>
      <c r="T7" s="20"/>
    </row>
    <row r="8" spans="1:20" x14ac:dyDescent="0.3">
      <c r="A8" s="26"/>
      <c r="B8" s="26"/>
      <c r="C8" s="16">
        <v>511</v>
      </c>
      <c r="D8" s="1"/>
      <c r="E8" s="5">
        <v>44193</v>
      </c>
      <c r="F8">
        <v>47</v>
      </c>
      <c r="G8" s="1">
        <f t="shared" si="0"/>
        <v>7</v>
      </c>
      <c r="H8" s="17">
        <f>IF(C8="","",WORKDAY(E8,G8,([1]Ressource!$E$4:$E$300))-1)</f>
        <v>44208</v>
      </c>
      <c r="I8" s="18">
        <v>44263</v>
      </c>
      <c r="J8" s="6"/>
      <c r="K8" s="19">
        <v>0</v>
      </c>
      <c r="L8" s="20"/>
      <c r="M8" s="20"/>
      <c r="N8" s="20"/>
      <c r="O8" s="20"/>
      <c r="P8" s="20"/>
      <c r="Q8" s="20"/>
      <c r="R8" s="20"/>
      <c r="S8" s="20"/>
      <c r="T8" s="20"/>
    </row>
    <row r="9" spans="1:20" x14ac:dyDescent="0.3">
      <c r="A9" s="26"/>
      <c r="B9" s="26"/>
      <c r="C9" s="16">
        <v>541</v>
      </c>
      <c r="D9" s="1"/>
      <c r="E9" s="5">
        <v>44221</v>
      </c>
      <c r="F9">
        <v>47</v>
      </c>
      <c r="G9" s="1">
        <f t="shared" si="0"/>
        <v>7</v>
      </c>
      <c r="H9" s="17">
        <f>IF(C9="","",WORKDAY(E9,G9,([1]Ressource!$E$4:$E$300))-1)</f>
        <v>44229</v>
      </c>
      <c r="I9" s="18">
        <v>44277</v>
      </c>
      <c r="J9" s="6"/>
      <c r="K9" s="19">
        <v>0</v>
      </c>
      <c r="L9" s="20"/>
      <c r="M9" s="20"/>
      <c r="N9" s="20"/>
      <c r="O9" s="20"/>
      <c r="P9" s="20"/>
      <c r="Q9" s="20"/>
      <c r="R9" s="20"/>
      <c r="S9" s="20"/>
      <c r="T9" s="20"/>
    </row>
    <row r="13" spans="1:20" x14ac:dyDescent="0.3">
      <c r="L13" t="s">
        <v>13</v>
      </c>
    </row>
  </sheetData>
  <mergeCells count="9">
    <mergeCell ref="A7:B7"/>
    <mergeCell ref="A8:B8"/>
    <mergeCell ref="A9:B9"/>
    <mergeCell ref="B1:C1"/>
    <mergeCell ref="A2:B2"/>
    <mergeCell ref="A3:B3"/>
    <mergeCell ref="A4:B4"/>
    <mergeCell ref="A5:B5"/>
    <mergeCell ref="A6:B6"/>
  </mergeCells>
  <conditionalFormatting sqref="H2:H9 A1:T1">
    <cfRule type="expression" dxfId="3" priority="3">
      <formula>AND(A$9&gt;=$E1,A$9&lt;=$H1)</formula>
    </cfRule>
  </conditionalFormatting>
  <conditionalFormatting sqref="A2:B9 D2:D9 G2:G9 J2:T9">
    <cfRule type="expression" dxfId="2" priority="4">
      <formula>AND(A$9&gt;=$E2,A$9&lt;=$H2)</formula>
    </cfRule>
  </conditionalFormatting>
  <conditionalFormatting sqref="E2:E9">
    <cfRule type="expression" dxfId="1" priority="2">
      <formula>AND(E$9&gt;=$E2,E$9&lt;=$H2)</formula>
    </cfRule>
  </conditionalFormatting>
  <conditionalFormatting sqref="C2">
    <cfRule type="duplicateValues" dxfId="0" priority="1"/>
  </conditionalFormatting>
  <conditionalFormatting sqref="K1:T9">
    <cfRule type="dataBar" priority="5">
      <dataBar>
        <cfvo type="percent" val="0"/>
        <cfvo type="percent" val="100"/>
        <color rgb="FF00B050"/>
      </dataBar>
      <extLst>
        <ext xmlns:x14="http://schemas.microsoft.com/office/spreadsheetml/2009/9/main" uri="{B025F937-C7B1-47D3-B67F-A62EFF666E3E}">
          <x14:id>{3572C079-C3F3-4A1F-8E0B-FF53A5FD1514}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572C079-C3F3-4A1F-8E0B-FF53A5FD1514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K1:T9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EA9FDD7-92B3-416A-8E51-2257727015AA}">
          <x14:formula1>
            <xm:f>'[PLANNING coord indus HVAC W34.xlsx]Ressource'!#REF!</xm:f>
          </x14:formula1>
          <xm:sqref>J1:J9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6C7C9-932D-450C-A273-D02DACC8367F}">
  <sheetPr codeName="Feuil2"/>
  <dimension ref="A1:K3"/>
  <sheetViews>
    <sheetView workbookViewId="0">
      <selection activeCell="B7" sqref="B7"/>
    </sheetView>
  </sheetViews>
  <sheetFormatPr baseColWidth="10" defaultRowHeight="14.4" x14ac:dyDescent="0.3"/>
  <sheetData>
    <row r="1" spans="1:11" ht="57.6" x14ac:dyDescent="0.3">
      <c r="A1" s="21"/>
      <c r="B1" s="8" t="s">
        <v>1</v>
      </c>
      <c r="C1" s="9" t="s">
        <v>2</v>
      </c>
      <c r="D1" s="10" t="s">
        <v>3</v>
      </c>
      <c r="E1" s="11" t="s">
        <v>4</v>
      </c>
      <c r="F1" s="12" t="s">
        <v>5</v>
      </c>
      <c r="G1" s="13" t="s">
        <v>6</v>
      </c>
      <c r="H1" s="14" t="s">
        <v>7</v>
      </c>
      <c r="I1" s="14" t="s">
        <v>8</v>
      </c>
      <c r="J1" s="15" t="s">
        <v>9</v>
      </c>
      <c r="K1" s="22" t="s">
        <v>10</v>
      </c>
    </row>
    <row r="2" spans="1:11" x14ac:dyDescent="0.3">
      <c r="A2" s="23" t="s">
        <v>11</v>
      </c>
      <c r="B2" s="22">
        <v>4</v>
      </c>
      <c r="C2" s="22">
        <v>14</v>
      </c>
      <c r="D2" s="22">
        <v>5</v>
      </c>
      <c r="E2" s="22">
        <v>3</v>
      </c>
      <c r="F2" s="22">
        <v>6</v>
      </c>
      <c r="G2" s="22">
        <v>10</v>
      </c>
      <c r="H2" s="22">
        <v>1</v>
      </c>
      <c r="I2" s="22">
        <v>1</v>
      </c>
      <c r="J2" s="22">
        <v>3</v>
      </c>
      <c r="K2" s="22">
        <v>47</v>
      </c>
    </row>
    <row r="3" spans="1:11" ht="28.8" x14ac:dyDescent="0.3">
      <c r="A3" s="24" t="s">
        <v>12</v>
      </c>
      <c r="B3" s="25">
        <f t="shared" ref="B3:J3" si="0">B2/Total</f>
        <v>8.5106382978723402E-2</v>
      </c>
      <c r="C3" s="25">
        <f t="shared" si="0"/>
        <v>0.2978723404255319</v>
      </c>
      <c r="D3" s="25">
        <f t="shared" si="0"/>
        <v>0.10638297872340426</v>
      </c>
      <c r="E3" s="25">
        <f t="shared" si="0"/>
        <v>6.3829787234042548E-2</v>
      </c>
      <c r="F3" s="25">
        <f t="shared" si="0"/>
        <v>0.1276595744680851</v>
      </c>
      <c r="G3" s="25">
        <f t="shared" si="0"/>
        <v>0.21276595744680851</v>
      </c>
      <c r="H3" s="25">
        <f t="shared" si="0"/>
        <v>2.1276595744680851E-2</v>
      </c>
      <c r="I3" s="25">
        <f t="shared" si="0"/>
        <v>2.1276595744680851E-2</v>
      </c>
      <c r="J3" s="25">
        <f t="shared" si="0"/>
        <v>6.3829787234042548E-2</v>
      </c>
      <c r="K3" s="25">
        <f>SUM(B3:J3)</f>
        <v>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Albatros</dc:creator>
  <cp:lastModifiedBy>Albatros</cp:lastModifiedBy>
  <dcterms:created xsi:type="dcterms:W3CDTF">2020-01-26T08:57:19Z</dcterms:created>
  <dcterms:modified xsi:type="dcterms:W3CDTF">2020-01-26T09:05:07Z</dcterms:modified>
</cp:coreProperties>
</file>