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/>
  <mc:AlternateContent xmlns:mc="http://schemas.openxmlformats.org/markup-compatibility/2006">
    <mc:Choice Requires="x15">
      <x15ac:absPath xmlns:x15ac="http://schemas.microsoft.com/office/spreadsheetml/2010/11/ac" url="/Users/paolo/Desktop/"/>
    </mc:Choice>
  </mc:AlternateContent>
  <xr:revisionPtr revIDLastSave="0" documentId="13_ncr:1_{2D1F0833-B3F6-124D-8A8E-2D953268E6A8}" xr6:coauthVersionLast="45" xr6:coauthVersionMax="45" xr10:uidLastSave="{00000000-0000-0000-0000-000000000000}"/>
  <bookViews>
    <workbookView xWindow="0" yWindow="460" windowWidth="33600" windowHeight="18480" tabRatio="500" activeTab="3" xr2:uid="{00000000-000D-0000-FFFF-FFFF00000000}"/>
  </bookViews>
  <sheets>
    <sheet name="SIT19" sheetId="1" r:id="rId1"/>
    <sheet name="FACT19" sheetId="2" r:id="rId2"/>
    <sheet name="SIT20" sheetId="8" r:id="rId3"/>
    <sheet name="FACT20" sheetId="4" r:id="rId4"/>
    <sheet name="ENTCLIENTS 20" sheetId="6" r:id="rId5"/>
  </sheets>
  <definedNames>
    <definedName name="_xlnm.Print_Area" localSheetId="4">'ENTCLIENTS 20'!#REF!</definedName>
  </definedNames>
  <calcPr calcId="18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8" i="6" l="1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 l="1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J133" i="6" s="1"/>
  <c r="K6" i="6"/>
  <c r="K7" i="6"/>
  <c r="K133" i="6" l="1"/>
  <c r="L94" i="4"/>
  <c r="H94" i="4"/>
  <c r="I94" i="4"/>
  <c r="V94" i="4"/>
  <c r="A5" i="8" l="1"/>
  <c r="J180" i="8" l="1"/>
  <c r="I180" i="8"/>
  <c r="I191" i="8" s="1"/>
  <c r="L180" i="8"/>
  <c r="N180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B2" i="8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L184" i="8" l="1"/>
  <c r="L181" i="8"/>
  <c r="H133" i="6" l="1"/>
  <c r="D2" i="2" l="1"/>
  <c r="C2" i="4"/>
  <c r="B2" i="1"/>
  <c r="N5" i="1"/>
  <c r="Q5" i="1"/>
  <c r="R5" i="1"/>
  <c r="N6" i="1"/>
  <c r="Q6" i="1"/>
  <c r="R6" i="1"/>
  <c r="Q7" i="1"/>
  <c r="R7" i="1"/>
  <c r="Q8" i="1"/>
  <c r="R8" i="1"/>
  <c r="Q9" i="1"/>
  <c r="R9" i="1"/>
  <c r="Q10" i="1"/>
  <c r="R10" i="1"/>
  <c r="Q11" i="1"/>
  <c r="R11" i="1"/>
  <c r="N12" i="1"/>
  <c r="Q12" i="1"/>
  <c r="R12" i="1"/>
  <c r="Q13" i="1"/>
  <c r="R13" i="1"/>
  <c r="Q14" i="1"/>
  <c r="R14" i="1"/>
  <c r="N15" i="1"/>
  <c r="Q15" i="1"/>
  <c r="R15" i="1"/>
  <c r="I180" i="1"/>
  <c r="J180" i="1"/>
  <c r="N180" i="1" l="1"/>
  <c r="L180" i="1"/>
  <c r="L184" i="1" s="1"/>
  <c r="L181" i="1" l="1"/>
</calcChain>
</file>

<file path=xl/sharedStrings.xml><?xml version="1.0" encoding="utf-8"?>
<sst xmlns="http://schemas.openxmlformats.org/spreadsheetml/2006/main" count="361" uniqueCount="210">
  <si>
    <t xml:space="preserve">                  </t>
  </si>
  <si>
    <t>STATUT</t>
  </si>
  <si>
    <t>Retenue G</t>
  </si>
  <si>
    <t>%</t>
  </si>
  <si>
    <t>Date</t>
  </si>
  <si>
    <t>Échéance</t>
  </si>
  <si>
    <t>Retard</t>
  </si>
  <si>
    <t>Échéance RG</t>
  </si>
  <si>
    <t xml:space="preserve">RG payer le </t>
  </si>
  <si>
    <t>C</t>
  </si>
  <si>
    <t>ANREU</t>
  </si>
  <si>
    <t>MAISON ALFORT</t>
  </si>
  <si>
    <t>EC</t>
  </si>
  <si>
    <t>EDF OPTIMAL SOLUTION</t>
  </si>
  <si>
    <t>REIMS</t>
  </si>
  <si>
    <t>STEPC</t>
  </si>
  <si>
    <t>NANTERRE</t>
  </si>
  <si>
    <t>THEG</t>
  </si>
  <si>
    <t>FEUQUIERES</t>
  </si>
  <si>
    <t>AXIMA</t>
  </si>
  <si>
    <t>LAURISTON</t>
  </si>
  <si>
    <t>MASSELIN</t>
  </si>
  <si>
    <t>GRANPAS</t>
  </si>
  <si>
    <t>CLIM DESIGN</t>
  </si>
  <si>
    <t>ENS</t>
  </si>
  <si>
    <t>845 m2</t>
  </si>
  <si>
    <t>BALAS</t>
  </si>
  <si>
    <t>LAMBLARDIE</t>
  </si>
  <si>
    <t>MEC</t>
  </si>
  <si>
    <t>R2ET</t>
  </si>
  <si>
    <t>ENGIE COFELY</t>
  </si>
  <si>
    <t>SPIE BATIGNOLLES IDF</t>
  </si>
  <si>
    <t>TUNZINI</t>
  </si>
  <si>
    <t>CHESSY</t>
  </si>
  <si>
    <t>OVIBAT</t>
  </si>
  <si>
    <t>BONDOUFLE</t>
  </si>
  <si>
    <t>Trx en crs 17</t>
  </si>
  <si>
    <t>Reste à payer</t>
  </si>
  <si>
    <t>G</t>
  </si>
  <si>
    <t>TVA 10%</t>
  </si>
  <si>
    <t>Taux de paiement</t>
  </si>
  <si>
    <t>M.Œuvre</t>
  </si>
  <si>
    <t>Plancher</t>
  </si>
  <si>
    <t>Fourniture</t>
  </si>
  <si>
    <t>Commentaires2</t>
  </si>
  <si>
    <t xml:space="preserve">  </t>
  </si>
  <si>
    <t>Relevé au</t>
  </si>
  <si>
    <t>Relances</t>
  </si>
  <si>
    <t>Nbre de jours</t>
  </si>
  <si>
    <t>Fournitures</t>
  </si>
  <si>
    <t>Rentabilité</t>
  </si>
  <si>
    <t>Statut</t>
  </si>
  <si>
    <t>POLYMAT</t>
  </si>
  <si>
    <t>RENNES</t>
  </si>
  <si>
    <t>AGB</t>
  </si>
  <si>
    <t>RAVELLI</t>
  </si>
  <si>
    <t>ECOLE CRECHE LA CHAPELLE</t>
  </si>
  <si>
    <t>PARIS</t>
  </si>
  <si>
    <t xml:space="preserve">relance mail et téléphone 26/07/19 mais aucune réponse- RJ???? Rappel M. YLIAS LE 01/11/2019 - rappel le 05/11 mais répondeur msg laissé </t>
  </si>
  <si>
    <t xml:space="preserve">THEATRE DU CHATELET </t>
  </si>
  <si>
    <t>LYCEE INTERNATIONAL</t>
  </si>
  <si>
    <t>ST GERMAIN EN LAYE</t>
  </si>
  <si>
    <t>CHANTIERS JANVIER</t>
  </si>
  <si>
    <t>ASTOM</t>
  </si>
  <si>
    <t>LOUVRES</t>
  </si>
  <si>
    <t>DECHAMBRE</t>
  </si>
  <si>
    <t>CEGELEC</t>
  </si>
  <si>
    <t>MONTROUGE</t>
  </si>
  <si>
    <t xml:space="preserve"> </t>
  </si>
  <si>
    <t/>
  </si>
  <si>
    <t>Echéance RG</t>
  </si>
  <si>
    <t>CLIENT</t>
  </si>
  <si>
    <t>AFFAIRE</t>
  </si>
  <si>
    <t>LIEU</t>
  </si>
  <si>
    <t>MONTANT H.T</t>
  </si>
  <si>
    <t>MONTANT T.T.C</t>
  </si>
  <si>
    <t>DATE DE FACTURE</t>
  </si>
  <si>
    <t>REGLEMENT</t>
  </si>
  <si>
    <t>ECHEANCE</t>
  </si>
  <si>
    <t>RETARD</t>
  </si>
  <si>
    <t xml:space="preserve">RELANCES </t>
  </si>
  <si>
    <t>R.G</t>
  </si>
  <si>
    <t xml:space="preserve">ECHEANCE R.G </t>
  </si>
  <si>
    <t xml:space="preserve">STATUT R.G </t>
  </si>
  <si>
    <t>FACTURE</t>
  </si>
  <si>
    <t>RETENUE DE GARANTIE</t>
  </si>
  <si>
    <t>M.O   Nbre de jours</t>
  </si>
  <si>
    <t>PRODUCTIVITÉ</t>
  </si>
  <si>
    <t>FOURNITURES</t>
  </si>
  <si>
    <t>RENTABILITE</t>
  </si>
  <si>
    <t>Total</t>
  </si>
  <si>
    <t>MOYEN DE PAIEMENT</t>
  </si>
  <si>
    <t>T.V.A</t>
  </si>
  <si>
    <t>VIREMENT</t>
  </si>
  <si>
    <t>R.J</t>
  </si>
  <si>
    <t>LOGEMENTS</t>
  </si>
  <si>
    <t>CDE/CST</t>
  </si>
  <si>
    <t>MAIRIE</t>
  </si>
  <si>
    <t>PISCINE</t>
  </si>
  <si>
    <t>SACLAY</t>
  </si>
  <si>
    <t xml:space="preserve">910955879-0-10606 </t>
  </si>
  <si>
    <t>BPA</t>
  </si>
  <si>
    <t xml:space="preserve">CA0026021 </t>
  </si>
  <si>
    <t xml:space="preserve">17466062 </t>
  </si>
  <si>
    <t>IMT</t>
  </si>
  <si>
    <t xml:space="preserve">17597381 </t>
  </si>
  <si>
    <t>C011900912</t>
  </si>
  <si>
    <t>PARIS 18</t>
  </si>
  <si>
    <t xml:space="preserve">920035519-0-13978 </t>
  </si>
  <si>
    <t xml:space="preserve">BOLBEC </t>
  </si>
  <si>
    <t>POLE FINANCIER</t>
  </si>
  <si>
    <t xml:space="preserve">26-6-000-8810150 </t>
  </si>
  <si>
    <t>GROUPE SCOLAIRE MYRIAN MAKEBA</t>
  </si>
  <si>
    <t xml:space="preserve">17711762 </t>
  </si>
  <si>
    <t>VINCENT AURIOL</t>
  </si>
  <si>
    <t xml:space="preserve">C17016-061 </t>
  </si>
  <si>
    <t>PARIS 13</t>
  </si>
  <si>
    <t>DAF</t>
  </si>
  <si>
    <t xml:space="preserve">C180799/18138/T/13 </t>
  </si>
  <si>
    <t xml:space="preserve">73-2018 </t>
  </si>
  <si>
    <t>BEP</t>
  </si>
  <si>
    <t>ORSAY</t>
  </si>
  <si>
    <t>PAVILLON MR PAULET</t>
  </si>
  <si>
    <t>ETIOLLES</t>
  </si>
  <si>
    <t>JANVIER</t>
  </si>
  <si>
    <t>CST ANNUEL</t>
  </si>
  <si>
    <t>C011902167</t>
  </si>
  <si>
    <t>C011902124</t>
  </si>
  <si>
    <t>C180909/18138/T/13</t>
  </si>
  <si>
    <t>C180799/18138/T/13</t>
  </si>
  <si>
    <t xml:space="preserve">C180977/18138/T/13 </t>
  </si>
  <si>
    <t>MAISON HABITAT +</t>
  </si>
  <si>
    <t>N°</t>
  </si>
  <si>
    <t>FACT/SIT/ACPTE/AVOIR</t>
  </si>
  <si>
    <t>SITUATION</t>
  </si>
  <si>
    <t>F / FC</t>
  </si>
  <si>
    <t>F</t>
  </si>
  <si>
    <t>FC</t>
  </si>
  <si>
    <t xml:space="preserve">N° </t>
  </si>
  <si>
    <t>001/20</t>
  </si>
  <si>
    <t>002/20</t>
  </si>
  <si>
    <t>003/20</t>
  </si>
  <si>
    <t>004/20</t>
  </si>
  <si>
    <t>005/20</t>
  </si>
  <si>
    <t>S-020120</t>
  </si>
  <si>
    <t>ELECTROFLUID</t>
  </si>
  <si>
    <t>LYCEE BACHELARD ET LUMIERE</t>
  </si>
  <si>
    <t>11554-Code :C2146 / CST N° 2019/015</t>
  </si>
  <si>
    <t>CHELLES</t>
  </si>
  <si>
    <t>TEMPEOL</t>
  </si>
  <si>
    <t>LCIA</t>
  </si>
  <si>
    <t>18110162/T10028/MDI</t>
  </si>
  <si>
    <t>C011911419</t>
  </si>
  <si>
    <t>S-010120</t>
  </si>
  <si>
    <t>EPHAD MANOIS</t>
  </si>
  <si>
    <t>0010951713/V2</t>
  </si>
  <si>
    <t>MANOIS</t>
  </si>
  <si>
    <t>PARIEST CHAUFFAGE</t>
  </si>
  <si>
    <t>70 LGTS</t>
  </si>
  <si>
    <t>N.F</t>
  </si>
  <si>
    <t>S-070120</t>
  </si>
  <si>
    <t>SPIE BATIGNOLLES ENERGIES</t>
  </si>
  <si>
    <t>FDR MONTROUGE</t>
  </si>
  <si>
    <t>CST N° 58870206Z</t>
  </si>
  <si>
    <t xml:space="preserve">FDR MONTROUGE </t>
  </si>
  <si>
    <t>CST N° 1042</t>
  </si>
  <si>
    <t>S-060120</t>
  </si>
  <si>
    <t xml:space="preserve">SIEGE VINCI </t>
  </si>
  <si>
    <t>CST N° 911032457-0-12248</t>
  </si>
  <si>
    <t>35 LGTS - BONDOUFLE</t>
  </si>
  <si>
    <t>B.P.A</t>
  </si>
  <si>
    <t>B.P.A DEVIS N° 06603/2018</t>
  </si>
  <si>
    <t xml:space="preserve">PALAISEAU </t>
  </si>
  <si>
    <t>PALAISEAU</t>
  </si>
  <si>
    <t>006/20</t>
  </si>
  <si>
    <t xml:space="preserve">MAISONS BERVAL </t>
  </si>
  <si>
    <t xml:space="preserve">SANITHERMIQUE </t>
  </si>
  <si>
    <t xml:space="preserve">EIFFAGE </t>
  </si>
  <si>
    <t xml:space="preserve">MORAUX </t>
  </si>
  <si>
    <t xml:space="preserve">DA SILVA </t>
  </si>
  <si>
    <t xml:space="preserve">LANGOU </t>
  </si>
  <si>
    <t>FUJARSKI</t>
  </si>
  <si>
    <t xml:space="preserve">FLORESCO </t>
  </si>
  <si>
    <t>CTS N° DR-F-ACH-008-A</t>
  </si>
  <si>
    <t>SAINT-MANDE</t>
  </si>
  <si>
    <t>CGM</t>
  </si>
  <si>
    <t xml:space="preserve">HOPITAL THUIR </t>
  </si>
  <si>
    <t xml:space="preserve">PERPIGNAN </t>
  </si>
  <si>
    <t>Montant TVA</t>
  </si>
  <si>
    <t>WOODART</t>
  </si>
  <si>
    <t>N° DE FACTURE</t>
  </si>
  <si>
    <t>N° DE SITUATION</t>
  </si>
  <si>
    <t>MONTANT HT</t>
  </si>
  <si>
    <t>MONTANT TTC</t>
  </si>
  <si>
    <t>DATE DE REGLEMENT</t>
  </si>
  <si>
    <t>N° DE FACTURE/SITUATION</t>
  </si>
  <si>
    <t>11/19</t>
  </si>
  <si>
    <t>10/19</t>
  </si>
  <si>
    <t>09/19</t>
  </si>
  <si>
    <t>08/19</t>
  </si>
  <si>
    <t>07/19</t>
  </si>
  <si>
    <t>06/19</t>
  </si>
  <si>
    <t>05/19</t>
  </si>
  <si>
    <t>04/19</t>
  </si>
  <si>
    <t>03/19</t>
  </si>
  <si>
    <t>02/19</t>
  </si>
  <si>
    <t>01/19</t>
  </si>
  <si>
    <t>TRAITE</t>
  </si>
  <si>
    <t>RAPPROCHEMENT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</si>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</sst>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dd/mm/yy;@"/>
    <numFmt numFmtId="166" formatCode="0.0%"/>
    <numFmt numFmtId="167" formatCode="#,##0.00\ &quot;€&quot;;[Red]#,##0.00\ &quot;€&quot;"/>
  </numFmts>
  <fonts count="1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4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1"/>
      <name val="Arial"/>
      <family val="2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8E2FB"/>
        <bgColor rgb="FFC8E2FB"/>
      </patternFill>
    </fill>
  </fills>
  <borders count="13">
    <border>
      <left/>
      <right/>
      <top/>
      <bottom/>
      <diagonal/>
    </border>
    <border>
      <left style="medium">
        <color theme="8"/>
      </left>
      <right/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/>
      <top style="medium">
        <color theme="5"/>
      </top>
      <bottom style="medium">
        <color theme="5"/>
      </bottom>
      <diagonal/>
    </border>
    <border>
      <left/>
      <right/>
      <top style="medium">
        <color theme="5"/>
      </top>
      <bottom/>
      <diagonal/>
    </border>
    <border>
      <left/>
      <right style="medium">
        <color theme="8"/>
      </right>
      <top style="medium">
        <color theme="5"/>
      </top>
      <bottom style="medium">
        <color theme="5"/>
      </bottom>
      <diagonal/>
    </border>
    <border>
      <left/>
      <right style="medium">
        <color theme="5"/>
      </right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8" fillId="0" borderId="0"/>
  </cellStyleXfs>
  <cellXfs count="10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9" fontId="0" fillId="0" borderId="0" xfId="0" applyNumberFormat="1"/>
    <xf numFmtId="165" fontId="0" fillId="0" borderId="0" xfId="0" applyNumberFormat="1"/>
    <xf numFmtId="0" fontId="1" fillId="0" borderId="0" xfId="0" applyFont="1"/>
    <xf numFmtId="16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/>
    <xf numFmtId="164" fontId="2" fillId="0" borderId="0" xfId="0" applyNumberFormat="1" applyFont="1"/>
    <xf numFmtId="165" fontId="4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9" fontId="1" fillId="0" borderId="0" xfId="0" applyNumberFormat="1" applyFont="1"/>
    <xf numFmtId="165" fontId="1" fillId="0" borderId="0" xfId="0" applyNumberFormat="1" applyFont="1"/>
    <xf numFmtId="0" fontId="0" fillId="0" borderId="0" xfId="0" applyFont="1" applyAlignment="1">
      <alignment horizontal="center"/>
    </xf>
    <xf numFmtId="0" fontId="0" fillId="0" borderId="0" xfId="0" applyFont="1"/>
    <xf numFmtId="164" fontId="0" fillId="0" borderId="0" xfId="0" applyNumberFormat="1" applyFont="1" applyAlignment="1">
      <alignment horizontal="center"/>
    </xf>
    <xf numFmtId="164" fontId="0" fillId="0" borderId="0" xfId="0" applyNumberFormat="1" applyFont="1"/>
    <xf numFmtId="164" fontId="7" fillId="0" borderId="0" xfId="0" applyNumberFormat="1" applyFont="1" applyAlignment="1">
      <alignment horizontal="center"/>
    </xf>
    <xf numFmtId="9" fontId="0" fillId="0" borderId="0" xfId="0" applyNumberFormat="1" applyFont="1"/>
    <xf numFmtId="165" fontId="0" fillId="0" borderId="0" xfId="0" applyNumberFormat="1" applyFont="1"/>
    <xf numFmtId="0" fontId="2" fillId="0" borderId="0" xfId="0" applyNumberFormat="1" applyFont="1" applyAlignment="1">
      <alignment horizontal="center"/>
    </xf>
    <xf numFmtId="14" fontId="1" fillId="0" borderId="0" xfId="0" applyNumberFormat="1" applyFont="1"/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8" fillId="0" borderId="0" xfId="1"/>
    <xf numFmtId="14" fontId="0" fillId="0" borderId="0" xfId="0" applyNumberFormat="1" applyFont="1" applyAlignment="1">
      <alignment horizontal="center"/>
    </xf>
    <xf numFmtId="14" fontId="0" fillId="0" borderId="0" xfId="0" applyNumberFormat="1" applyFont="1"/>
    <xf numFmtId="0" fontId="0" fillId="0" borderId="0" xfId="0" applyFont="1" applyAlignment="1">
      <alignment wrapText="1"/>
    </xf>
    <xf numFmtId="0" fontId="0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0" xfId="1" applyAlignment="1">
      <alignment horizontal="center"/>
    </xf>
    <xf numFmtId="0" fontId="8" fillId="0" borderId="0" xfId="0" applyNumberFormat="1" applyFont="1" applyFill="1" applyBorder="1" applyAlignment="1" applyProtection="1"/>
    <xf numFmtId="14" fontId="8" fillId="0" borderId="0" xfId="1" applyNumberFormat="1" applyAlignment="1">
      <alignment horizontal="center"/>
    </xf>
    <xf numFmtId="166" fontId="8" fillId="0" borderId="0" xfId="1" applyNumberFormat="1" applyAlignment="1">
      <alignment horizontal="center"/>
    </xf>
    <xf numFmtId="166" fontId="8" fillId="0" borderId="0" xfId="1" applyNumberFormat="1"/>
    <xf numFmtId="164" fontId="8" fillId="0" borderId="0" xfId="1" applyNumberFormat="1"/>
    <xf numFmtId="164" fontId="8" fillId="0" borderId="0" xfId="1" applyNumberFormat="1" applyAlignment="1">
      <alignment horizontal="center"/>
    </xf>
    <xf numFmtId="164" fontId="8" fillId="0" borderId="0" xfId="0" applyNumberFormat="1" applyFont="1" applyFill="1" applyBorder="1" applyAlignment="1" applyProtection="1"/>
    <xf numFmtId="167" fontId="0" fillId="0" borderId="0" xfId="0" applyNumberFormat="1" applyFont="1" applyAlignment="1">
      <alignment horizontal="center"/>
    </xf>
    <xf numFmtId="0" fontId="8" fillId="0" borderId="0" xfId="1" applyFill="1" applyAlignment="1">
      <alignment horizontal="center"/>
    </xf>
    <xf numFmtId="14" fontId="8" fillId="0" borderId="0" xfId="1" applyNumberFormat="1" applyFill="1" applyAlignment="1">
      <alignment horizontal="center"/>
    </xf>
    <xf numFmtId="166" fontId="8" fillId="0" borderId="0" xfId="1" applyNumberFormat="1" applyFill="1" applyAlignment="1">
      <alignment horizontal="center"/>
    </xf>
    <xf numFmtId="164" fontId="8" fillId="0" borderId="0" xfId="1" applyNumberFormat="1" applyFill="1" applyAlignment="1">
      <alignment horizontal="center"/>
    </xf>
    <xf numFmtId="165" fontId="4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9" fontId="0" fillId="0" borderId="0" xfId="0" applyNumberFormat="1" applyAlignment="1">
      <alignment horizontal="right"/>
    </xf>
    <xf numFmtId="0" fontId="0" fillId="0" borderId="0" xfId="0" quotePrefix="1" applyNumberFormat="1" applyAlignment="1">
      <alignment horizontal="center"/>
    </xf>
    <xf numFmtId="0" fontId="0" fillId="0" borderId="0" xfId="0" quotePrefix="1" applyAlignment="1">
      <alignment horizontal="center"/>
    </xf>
    <xf numFmtId="0" fontId="13" fillId="5" borderId="12" xfId="0" applyFont="1" applyFill="1" applyBorder="1" applyAlignment="1">
      <alignment horizontal="center"/>
    </xf>
    <xf numFmtId="49" fontId="0" fillId="0" borderId="0" xfId="0" quotePrefix="1" applyNumberFormat="1" applyFon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166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"/>
    </xf>
    <xf numFmtId="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5" fontId="1" fillId="0" borderId="0" xfId="0" applyNumberFormat="1" applyFont="1" applyAlignment="1">
      <alignment horizontal="right"/>
    </xf>
    <xf numFmtId="165" fontId="0" fillId="0" borderId="0" xfId="0" applyNumberFormat="1" applyFont="1" applyAlignment="1">
      <alignment horizontal="right"/>
    </xf>
    <xf numFmtId="164" fontId="0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9" fontId="2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2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6" formatCode="0.0%"/>
    </dxf>
    <dxf>
      <numFmt numFmtId="164" formatCode="#,##0.00\ &quot;€&quot;"/>
    </dxf>
    <dxf>
      <numFmt numFmtId="164" formatCode="#,##0.00\ &quot;€&quot;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39997558519241921"/>
        </patternFill>
      </fill>
      <alignment horizontal="center" textRotation="0" indent="0" justifyLastLine="0" shrinkToFit="0" readingOrder="0"/>
    </dxf>
    <dxf>
      <fill>
        <patternFill>
          <fgColor indexed="64"/>
          <bgColor theme="7" tint="0.39997558519241921"/>
        </patternFill>
      </fill>
      <alignment horizontal="center" textRotation="0" indent="0" justifyLastLine="0" shrinkToFit="0" readingOrder="0"/>
    </dxf>
    <dxf>
      <fill>
        <patternFill>
          <fgColor indexed="64"/>
          <bgColor theme="7" tint="0.39997558519241921"/>
        </patternFill>
      </fill>
      <alignment horizontal="center" textRotation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/>
      </font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/>
    </dxf>
    <dxf>
      <numFmt numFmtId="165" formatCode="dd/mm/yy;@"/>
    </dxf>
    <dxf>
      <numFmt numFmtId="165" formatCode="dd/mm/yy;@"/>
    </dxf>
    <dxf>
      <numFmt numFmtId="13" formatCode="0%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/>
    </dxf>
    <dxf>
      <numFmt numFmtId="164" formatCode="#,##0.00\ &quot;€&quot;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/>
    </dxf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/>
    </dxf>
    <dxf>
      <numFmt numFmtId="164" formatCode="#,##0.00\ &quot;€&quot;"/>
      <alignment horizontal="center" vertical="bottom" textRotation="0" wrapText="0" indent="0" justifyLastLine="0" shrinkToFit="0"/>
    </dxf>
    <dxf>
      <alignment horizontal="general" vertical="bottom" textRotation="0" wrapText="1" justifyLastLine="0" shrinkToFit="0"/>
    </dxf>
    <dxf>
      <alignment horizontal="center" vertical="bottom" textRotation="0" wrapText="0" indent="0" justifyLastLine="0" shrinkToFit="0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/>
    </dxf>
    <dxf>
      <numFmt numFmtId="164" formatCode="#,##0.00\ &quot;€&quot;"/>
      <alignment horizontal="center" vertical="bottom" textRotation="0" wrapText="0" indent="0" justifyLastLine="0" shrinkToFit="0"/>
    </dxf>
    <dxf>
      <numFmt numFmtId="164" formatCode="#,##0.00\ &quot;€&quot;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/>
    </dxf>
    <dxf>
      <numFmt numFmtId="165" formatCode="dd/mm/yy;@"/>
    </dxf>
    <dxf>
      <numFmt numFmtId="165" formatCode="dd/mm/yy;@"/>
    </dxf>
    <dxf>
      <numFmt numFmtId="13" formatCode="0%"/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/>
    </dxf>
    <dxf>
      <numFmt numFmtId="164" formatCode="#,##0.00\ &quot;€&quot;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4:U192" totalsRowShown="0" headerRowDxfId="115">
  <autoFilter ref="A4:U192" xr:uid="{00000000-0009-0000-0100-000002000000}"/>
  <tableColumns count="21">
    <tableColumn id="1" xr3:uid="{00000000-0010-0000-0000-000001000000}" name="N° " dataDxfId="114"/>
    <tableColumn id="2" xr3:uid="{00000000-0010-0000-0000-000002000000}" name="STATUT" dataDxfId="113"/>
    <tableColumn id="13" xr3:uid="{56BD709C-966A-D441-A2B8-A3D00B961D3F}" name="RAPPROCHEMENT" dataDxfId="36"/>
    <tableColumn id="3" xr3:uid="{00000000-0010-0000-0000-000003000000}" name="N° DE SITUATION" dataDxfId="112"/>
    <tableColumn id="4" xr3:uid="{00000000-0010-0000-0000-000004000000}" name="CLIENT"/>
    <tableColumn id="19" xr3:uid="{AB4216EB-8255-BA42-9D3C-170973E03A7A}" name="AFFAIRE"/>
    <tableColumn id="20" xr3:uid="{F77D23F3-1657-D748-883F-1F8C0B1F8688}" name="CDE/CST"/>
    <tableColumn id="5" xr3:uid="{00000000-0010-0000-0000-000005000000}" name="LIEU"/>
    <tableColumn id="6" xr3:uid="{00000000-0010-0000-0000-000006000000}" name="MONTANT HT" dataDxfId="111"/>
    <tableColumn id="7" xr3:uid="{00000000-0010-0000-0000-000007000000}" name="MONTANT TTC" dataDxfId="110"/>
    <tableColumn id="15" xr3:uid="{086D5565-BEBB-5649-8723-180E3A6A85E9}" name="MOYEN DE PAIEMENT" dataDxfId="109"/>
    <tableColumn id="8" xr3:uid="{00000000-0010-0000-0000-000008000000}" name="REGLEMENT" dataDxfId="108"/>
    <tableColumn id="21" xr3:uid="{446D1129-94F0-794A-8B9E-16634C7304A6}" name="DATE DE REGLEMENT" dataDxfId="107"/>
    <tableColumn id="9" xr3:uid="{00000000-0010-0000-0000-000009000000}" name="Retenue G" dataDxfId="106"/>
    <tableColumn id="10" xr3:uid="{00000000-0010-0000-0000-00000A000000}" name="%" dataDxfId="105"/>
    <tableColumn id="11" xr3:uid="{00000000-0010-0000-0000-00000B000000}" name="Date" dataDxfId="104"/>
    <tableColumn id="12" xr3:uid="{00000000-0010-0000-0000-00000C000000}" name="Échéance" dataDxfId="103"/>
    <tableColumn id="14" xr3:uid="{00000000-0010-0000-0000-00000E000000}" name="Retard" dataDxfId="102"/>
    <tableColumn id="16" xr3:uid="{00000000-0010-0000-0000-000010000000}" name="Échéance RG"/>
    <tableColumn id="17" xr3:uid="{00000000-0010-0000-0000-000011000000}" name="RG payer le "/>
    <tableColumn id="18" xr3:uid="{00000000-0010-0000-0000-000012000000}" name="Commentaires2"/>
  </tableColumns>
  <tableStyleInfo name="TableStyleMedium10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C4:V245" totalsRowShown="0">
  <autoFilter ref="C4:V245" xr:uid="{00000000-0009-0000-0100-000003000000}"/>
  <tableColumns count="20">
    <tableColumn id="1" xr3:uid="{00000000-0010-0000-0100-000001000000}" name="N° DE FACTURE" dataDxfId="101"/>
    <tableColumn id="3" xr3:uid="{00000000-0010-0000-0100-000003000000}" name="CLIENT" dataDxfId="100"/>
    <tableColumn id="20" xr3:uid="{C594E8CC-EA38-C744-B412-B012005B5150}" name="AFFAIRE" dataDxfId="99"/>
    <tableColumn id="21" xr3:uid="{1B4CE7FF-A877-EA47-8607-68551B067906}" name="CDE/CST" dataDxfId="98"/>
    <tableColumn id="4" xr3:uid="{00000000-0010-0000-0100-000004000000}" name="LIEU" dataDxfId="97"/>
    <tableColumn id="6" xr3:uid="{00000000-0010-0000-0100-000006000000}" name="MONTANT HT" dataDxfId="96"/>
    <tableColumn id="7" xr3:uid="{00000000-0010-0000-0100-000007000000}" name="MONTANT TTC" dataDxfId="95"/>
    <tableColumn id="8" xr3:uid="{00000000-0010-0000-0100-000008000000}" name="DATE DE FACTURE" dataDxfId="94"/>
    <tableColumn id="2" xr3:uid="{2B55AF7F-7049-9845-BF01-1615813DA770}" name="MOYEN DE PAIEMENT" dataDxfId="93"/>
    <tableColumn id="9" xr3:uid="{00000000-0010-0000-0100-000009000000}" name="REGLEMENT" dataDxfId="92"/>
    <tableColumn id="10" xr3:uid="{00000000-0010-0000-0100-00000A000000}" name="DATE DE REGLEMENT" dataDxfId="91"/>
    <tableColumn id="11" xr3:uid="{00000000-0010-0000-0100-00000B000000}" name="Échéance" dataDxfId="90"/>
    <tableColumn id="12" xr3:uid="{00000000-0010-0000-0100-00000C000000}" name="Retard" dataDxfId="89"/>
    <tableColumn id="13" xr3:uid="{00000000-0010-0000-0100-00000D000000}" name="Relances" dataDxfId="88"/>
    <tableColumn id="17" xr3:uid="{00000000-0010-0000-0100-000011000000}" name="Retenue G" dataDxfId="87"/>
    <tableColumn id="18" xr3:uid="{00000000-0010-0000-0100-000012000000}" name="Echéance RG"/>
    <tableColumn id="19" xr3:uid="{00000000-0010-0000-0100-000013000000}" name="Statut"/>
    <tableColumn id="14" xr3:uid="{00000000-0010-0000-0100-00000E000000}" name="Nbre de jours" dataDxfId="86"/>
    <tableColumn id="15" xr3:uid="{00000000-0010-0000-0100-00000F000000}" name="Fournitures" dataDxfId="85"/>
    <tableColumn id="16" xr3:uid="{00000000-0010-0000-0100-000010000000}" name="Rentabilité" dataDxfId="8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AFE552E-8121-BE4B-A4EC-9B1FF4B02CAC}" name="Tableau5" displayName="Tableau5" ref="A4:B245" totalsRowShown="0" headerRowDxfId="83" dataDxfId="82">
  <autoFilter ref="A4:B245" xr:uid="{3F1A66D8-1883-FF40-A71E-7FE7B15DD57F}"/>
  <tableColumns count="2">
    <tableColumn id="1" xr3:uid="{1E9E91C3-7F1F-5848-9333-17645F4B01E2}" name="F / FC" dataDxfId="81"/>
    <tableColumn id="2" xr3:uid="{9091FE5E-C1F8-8E47-8D32-791216B2FDB9}" name="RAPPROCHEMENT" dataDxfId="3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F630E41-8A08-1543-A99D-CACCDCF140CE}" name="Tableau27" displayName="Tableau27" ref="A4:U192" totalsRowShown="0" headerRowDxfId="80">
  <autoFilter ref="A4:U192" xr:uid="{00000000-0009-0000-0100-000002000000}"/>
  <tableColumns count="21">
    <tableColumn id="1" xr3:uid="{73FB049A-057C-7F49-B453-2482BD94DA59}" name="N°" dataDxfId="79"/>
    <tableColumn id="2" xr3:uid="{D019952F-3255-3A4D-82B5-35D211964233}" name="STATUT" dataDxfId="78"/>
    <tableColumn id="13" xr3:uid="{AA5777A2-B57F-2D46-BB83-A3BA0C785374}" name="RAPPROCHEMENT" dataDxfId="34"/>
    <tableColumn id="3" xr3:uid="{5A070008-45AC-7747-A183-4BC2DF6216A4}" name="N° DE SITUATION" dataDxfId="77"/>
    <tableColumn id="4" xr3:uid="{0ACFD0C0-6301-C249-9B3F-C783B2947C21}" name="CLIENT"/>
    <tableColumn id="19" xr3:uid="{46308177-5006-C743-AE09-71022AAF96E6}" name="AFFAIRE"/>
    <tableColumn id="20" xr3:uid="{F796DDE1-3254-CE4B-A802-F25BA7A4064A}" name="CDE/CST"/>
    <tableColumn id="5" xr3:uid="{416E1499-E8C8-FD45-906E-58C84FD6BCDF}" name="LIEU"/>
    <tableColumn id="6" xr3:uid="{DA7158A9-131E-EE40-A37B-17854A58142D}" name="MONTANT HT" dataDxfId="76"/>
    <tableColumn id="7" xr3:uid="{EBD715FF-D0FE-0D4D-911D-655582A84A37}" name="MONTANT TTC" dataDxfId="75"/>
    <tableColumn id="15" xr3:uid="{85AAC23C-9AE0-544A-A797-F2ED5BF1CBA1}" name="MOYEN DE PAIEMENT" dataDxfId="74"/>
    <tableColumn id="8" xr3:uid="{84553110-F721-964C-BAB4-C0DF2647B1D7}" name="REGLEMENT" dataDxfId="73"/>
    <tableColumn id="21" xr3:uid="{3602317D-B5F9-FA4B-9F38-8EA43CFE3142}" name="DATE DE REGLEMENT" dataDxfId="72"/>
    <tableColumn id="9" xr3:uid="{E8A0AE87-C6C7-8C47-9728-501A050E83F3}" name="Retenue G" dataDxfId="71"/>
    <tableColumn id="10" xr3:uid="{568FAE41-658F-4844-AE07-FB7AF5762DCC}" name="%" dataDxfId="70"/>
    <tableColumn id="11" xr3:uid="{0702B3E5-37E5-654F-8326-F418BF3FB6EA}" name="Date" dataDxfId="69"/>
    <tableColumn id="12" xr3:uid="{6D608691-286D-714B-AE65-698C76E29770}" name="Échéance" dataDxfId="68"/>
    <tableColumn id="14" xr3:uid="{AE19D3FF-EDB5-A64A-AFD5-25280AF976C6}" name="Retard" dataDxfId="67"/>
    <tableColumn id="16" xr3:uid="{DEE60BCD-1EE3-0C49-9405-1012C0A52CC7}" name="Échéance RG"/>
    <tableColumn id="17" xr3:uid="{C2DEFEDF-4F31-E147-ADC0-472B927781A1}" name="RG payer le "/>
    <tableColumn id="18" xr3:uid="{5E71902F-B42B-3F4E-941C-FEC0ABCBAE66}" name="Commentaires2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4:V94" totalsRowCount="1" headerRowDxfId="66" dataDxfId="65">
  <autoFilter ref="A4:V93" xr:uid="{00000000-0009-0000-0100-000001000000}"/>
  <tableColumns count="22">
    <tableColumn id="5" xr3:uid="{9506A157-FE3C-2440-B510-96A6AEA34BEA}" name="F / FC" totalsRowLabel="Total" dataDxfId="64" totalsRowDxfId="32"/>
    <tableColumn id="22" xr3:uid="{468FA50F-0DA6-EC4D-A2D5-2A37102F3BBE}" name="RAPPROCHEMENT" dataDxfId="33" totalsRowDxfId="31"/>
    <tableColumn id="1" xr3:uid="{00000000-0010-0000-0200-000001000000}" name="N° DE FACTURE" dataDxfId="63" totalsRowDxfId="30"/>
    <tableColumn id="2" xr3:uid="{00000000-0010-0000-0200-000002000000}" name="CLIENT" dataDxfId="62" totalsRowDxfId="29"/>
    <tableColumn id="3" xr3:uid="{00000000-0010-0000-0200-000003000000}" name="AFFAIRE" dataDxfId="61" totalsRowDxfId="28"/>
    <tableColumn id="21" xr3:uid="{779307BE-C239-6B41-AC95-847A713EA121}" name="CDE/CST" dataDxfId="60" totalsRowDxfId="27"/>
    <tableColumn id="4" xr3:uid="{00000000-0010-0000-0200-000004000000}" name="LIEU" dataDxfId="59" totalsRowDxfId="26"/>
    <tableColumn id="7" xr3:uid="{00000000-0010-0000-0200-000007000000}" name="MONTANT H.T" totalsRowFunction="sum" dataDxfId="58" totalsRowDxfId="25"/>
    <tableColumn id="8" xr3:uid="{00000000-0010-0000-0200-000008000000}" name="MONTANT T.T.C" totalsRowFunction="sum" dataDxfId="57" totalsRowDxfId="24"/>
    <tableColumn id="9" xr3:uid="{00000000-0010-0000-0200-000009000000}" name="DATE DE FACTURE" dataDxfId="56" totalsRowDxfId="23"/>
    <tableColumn id="6" xr3:uid="{085BAAD5-4291-6E4B-A6D6-C333F8302645}" name="MOYEN DE PAIEMENT" dataDxfId="55" totalsRowDxfId="22"/>
    <tableColumn id="10" xr3:uid="{00000000-0010-0000-0200-00000A000000}" name="REGLEMENT" totalsRowFunction="sum" dataDxfId="54" totalsRowDxfId="21"/>
    <tableColumn id="11" xr3:uid="{00000000-0010-0000-0200-00000B000000}" name="DATE DE REGLEMENT" dataDxfId="53" totalsRowDxfId="20"/>
    <tableColumn id="12" xr3:uid="{00000000-0010-0000-0200-00000C000000}" name="ECHEANCE" dataDxfId="52" totalsRowDxfId="19"/>
    <tableColumn id="13" xr3:uid="{00000000-0010-0000-0200-00000D000000}" name="RETARD" dataDxfId="51" totalsRowDxfId="18"/>
    <tableColumn id="14" xr3:uid="{00000000-0010-0000-0200-00000E000000}" name="RELANCES " dataDxfId="50" totalsRowDxfId="17"/>
    <tableColumn id="15" xr3:uid="{00000000-0010-0000-0200-00000F000000}" name="R.G" dataDxfId="49" totalsRowDxfId="16"/>
    <tableColumn id="16" xr3:uid="{00000000-0010-0000-0200-000010000000}" name="ECHEANCE R.G " dataDxfId="48" totalsRowDxfId="15"/>
    <tableColumn id="17" xr3:uid="{00000000-0010-0000-0200-000011000000}" name="STATUT R.G " dataDxfId="47" totalsRowDxfId="14"/>
    <tableColumn id="18" xr3:uid="{00000000-0010-0000-0200-000012000000}" name="M.O   Nbre de jours" dataDxfId="46" totalsRowDxfId="13"/>
    <tableColumn id="19" xr3:uid="{00000000-0010-0000-0200-000013000000}" name="FOURNITURES" dataDxfId="45" totalsRowDxfId="12"/>
    <tableColumn id="20" xr3:uid="{00000000-0010-0000-0200-000014000000}" name="RENTABILITE" totalsRowFunction="count" dataDxfId="44" totalsRowDxfId="11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5:K133" totalsRowCount="1" headerRowDxfId="43" headerRowCellStyle="Normal 2" dataCellStyle="Normal 2">
  <autoFilter ref="A5:K132" xr:uid="{00000000-0009-0000-0100-000004000000}"/>
  <tableColumns count="11">
    <tableColumn id="9" xr3:uid="{09F33675-6A8C-254D-B917-F15E33D9753A}" name="FACT/SIT/ACPTE/AVOIR" totalsRowDxfId="10" dataCellStyle="Normal 2"/>
    <tableColumn id="3" xr3:uid="{00000000-0010-0000-0300-000003000000}" name="N° DE FACTURE/SITUATION" totalsRowDxfId="9" dataCellStyle="Normal 2"/>
    <tableColumn id="10" xr3:uid="{E85615D3-34C3-7345-A47D-3212CFC851A9}" name="CLIENT" totalsRowDxfId="8" dataCellStyle="Normal 2"/>
    <tableColumn id="7" xr3:uid="{2CE0587F-BC5E-CC43-8A77-9119F11F7EAD}" name="AFFAIRE" totalsRowDxfId="7" dataCellStyle="Normal 2"/>
    <tableColumn id="13" xr3:uid="{E053194C-2B54-7742-AB0F-01448DCC16A2}" name="CDE/CST" dataDxfId="42" totalsRowDxfId="6" dataCellStyle="Normal 2"/>
    <tableColumn id="8" xr3:uid="{8B728C83-8A69-B048-8FAF-24CD1B856D41}" name="LIEU" totalsRowDxfId="5" dataCellStyle="Normal 2"/>
    <tableColumn id="4" xr3:uid="{00000000-0010-0000-0300-000004000000}" name="MOYEN DE PAIEMENT" dataDxfId="41" totalsRowDxfId="4" dataCellStyle="Normal 2"/>
    <tableColumn id="5" xr3:uid="{00000000-0010-0000-0300-000005000000}" name="REGLEMENT" totalsRowFunction="sum" dataDxfId="40" totalsRowDxfId="3" dataCellStyle="Normal 2"/>
    <tableColumn id="12" xr3:uid="{AFC79874-CCB0-3345-8412-563FF3478FDD}" name="DATE DE REGLEMENT" dataDxfId="39" totalsRowDxfId="2" dataCellStyle="Normal 2"/>
    <tableColumn id="6" xr3:uid="{00000000-0010-0000-0300-000006000000}" name="T.V.A" totalsRowFunction="custom" dataDxfId="38" totalsRowDxfId="1" dataCellStyle="Normal 2">
      <totalsRowFormula>K132</totalsRowFormula>
    </tableColumn>
    <tableColumn id="11" xr3:uid="{9D67838F-3DC3-504C-8706-6846D9B37B33}" name="Montant TVA" totalsRowFunction="sum" dataDxfId="37" totalsRowDxfId="0" dataCellStyle="Normal 2">
      <calculatedColumnFormula>Tableau4[[#This Row],[REGLEMENT]]/1.2*Tableau4[[#This Row],[T.V.A]]</calculatedColumnFormula>
    </tableColumn>
  </tableColumns>
  <tableStyleInfo name="TableStyleLight12" showFirstColumn="0" showLastColumn="1" showRowStripes="1" showColumnStripes="1"/>
</table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184"/>
  <sheetViews>
    <sheetView workbookViewId="0">
      <pane xSplit="10" ySplit="19" topLeftCell="K20" activePane="bottomRight" state="frozen"/>
      <selection pane="topRight" activeCell="H1" sqref="H1"/>
      <selection pane="bottomLeft" activeCell="A20" sqref="A20"/>
      <selection pane="bottomRight" activeCell="C16" sqref="C16"/>
    </sheetView>
  </sheetViews>
  <sheetFormatPr baseColWidth="10" defaultRowHeight="16" x14ac:dyDescent="0.2"/>
  <cols>
    <col min="1" max="1" width="11.5" style="2" customWidth="1"/>
    <col min="2" max="2" width="14.33203125" style="2" customWidth="1"/>
    <col min="3" max="3" width="21.83203125" style="2" customWidth="1"/>
    <col min="4" max="4" width="23.5" style="2" customWidth="1"/>
    <col min="5" max="5" width="24.83203125" bestFit="1" customWidth="1"/>
    <col min="6" max="6" width="39.33203125" customWidth="1"/>
    <col min="7" max="7" width="29.6640625" customWidth="1"/>
    <col min="8" max="8" width="30.33203125" bestFit="1" customWidth="1"/>
    <col min="9" max="9" width="13.83203125" style="7" bestFit="1" customWidth="1"/>
    <col min="10" max="10" width="17.33203125" style="7" bestFit="1" customWidth="1"/>
    <col min="11" max="11" width="17.33203125" style="7" customWidth="1"/>
    <col min="12" max="13" width="14.33203125" style="85" customWidth="1"/>
    <col min="14" max="14" width="11.5" style="16" customWidth="1"/>
    <col min="15" max="15" width="12.5" style="4" customWidth="1"/>
    <col min="16" max="17" width="12.5" style="5" customWidth="1"/>
    <col min="18" max="18" width="11.33203125" style="18" customWidth="1"/>
    <col min="19" max="19" width="10.1640625" customWidth="1"/>
    <col min="20" max="20" width="8.1640625" customWidth="1"/>
    <col min="21" max="22" width="91.6640625" bestFit="1" customWidth="1"/>
  </cols>
  <sheetData>
    <row r="2" spans="1:21" ht="21" x14ac:dyDescent="0.25">
      <c r="A2" s="2" t="s">
        <v>0</v>
      </c>
      <c r="B2" s="15">
        <f ca="1">TODAY()</f>
        <v>43863</v>
      </c>
      <c r="C2" s="15"/>
      <c r="D2" s="15"/>
    </row>
    <row r="4" spans="1:21" s="2" customFormat="1" x14ac:dyDescent="0.2">
      <c r="A4" s="2" t="s">
        <v>138</v>
      </c>
      <c r="B4" s="2" t="s">
        <v>1</v>
      </c>
      <c r="C4" s="2" t="s">
        <v>208</v>
      </c>
      <c r="D4" s="2" t="s">
        <v>191</v>
      </c>
      <c r="E4" s="2" t="s">
        <v>71</v>
      </c>
      <c r="F4" s="2" t="s">
        <v>72</v>
      </c>
      <c r="G4" s="2" t="s">
        <v>96</v>
      </c>
      <c r="H4" s="2" t="s">
        <v>73</v>
      </c>
      <c r="I4" s="7" t="s">
        <v>192</v>
      </c>
      <c r="J4" s="7" t="s">
        <v>193</v>
      </c>
      <c r="K4" s="7" t="s">
        <v>91</v>
      </c>
      <c r="L4" s="7" t="s">
        <v>77</v>
      </c>
      <c r="M4" s="7" t="s">
        <v>194</v>
      </c>
      <c r="N4" s="16" t="s">
        <v>2</v>
      </c>
      <c r="O4" s="83" t="s">
        <v>3</v>
      </c>
      <c r="P4" s="84" t="s">
        <v>4</v>
      </c>
      <c r="Q4" s="84" t="s">
        <v>5</v>
      </c>
      <c r="R4" s="18" t="s">
        <v>6</v>
      </c>
      <c r="S4" s="2" t="s">
        <v>7</v>
      </c>
      <c r="T4" s="2" t="s">
        <v>8</v>
      </c>
      <c r="U4" s="2" t="s">
        <v>44</v>
      </c>
    </row>
    <row r="5" spans="1:21" x14ac:dyDescent="0.2">
      <c r="A5" s="2">
        <f>SUM(1)</f>
        <v>1</v>
      </c>
      <c r="B5" s="2" t="s">
        <v>9</v>
      </c>
      <c r="D5" s="2">
        <v>3</v>
      </c>
      <c r="E5" t="s">
        <v>10</v>
      </c>
      <c r="F5" t="s">
        <v>95</v>
      </c>
      <c r="G5" s="65" t="s">
        <v>119</v>
      </c>
      <c r="H5" t="s">
        <v>11</v>
      </c>
      <c r="I5" s="7">
        <v>32680</v>
      </c>
      <c r="J5" s="7">
        <v>32680</v>
      </c>
      <c r="L5" s="85">
        <v>31046</v>
      </c>
      <c r="M5" s="86">
        <v>43538</v>
      </c>
      <c r="N5" s="16">
        <f>J5-L5</f>
        <v>1634</v>
      </c>
      <c r="O5" s="4">
        <v>1</v>
      </c>
      <c r="P5" s="5">
        <v>43480</v>
      </c>
      <c r="Q5" s="5">
        <f t="shared" ref="Q5:Q15" si="0">EOMONTH(P5,0)+45</f>
        <v>43541</v>
      </c>
      <c r="R5" s="18" t="str">
        <f t="shared" ref="R5:R15" si="1">IF(ISNUMBER(L5),"",($Q$1-Q5))</f>
        <v/>
      </c>
    </row>
    <row r="6" spans="1:21" x14ac:dyDescent="0.2">
      <c r="A6" s="2">
        <f>(A5+1)</f>
        <v>2</v>
      </c>
      <c r="B6" s="2" t="s">
        <v>12</v>
      </c>
      <c r="D6" s="2">
        <v>2</v>
      </c>
      <c r="E6" t="s">
        <v>13</v>
      </c>
      <c r="F6" t="s">
        <v>98</v>
      </c>
      <c r="G6" s="65" t="s">
        <v>102</v>
      </c>
      <c r="H6" t="s">
        <v>14</v>
      </c>
      <c r="I6" s="7">
        <v>7925</v>
      </c>
      <c r="J6" s="7">
        <v>7925</v>
      </c>
      <c r="L6" s="85">
        <v>7528.75</v>
      </c>
      <c r="M6" s="86">
        <v>43620</v>
      </c>
      <c r="N6" s="16">
        <f>J6-L6</f>
        <v>396.25</v>
      </c>
      <c r="O6" s="4">
        <v>0.4</v>
      </c>
      <c r="P6" s="5">
        <v>43480</v>
      </c>
      <c r="Q6" s="5">
        <f t="shared" si="0"/>
        <v>43541</v>
      </c>
      <c r="R6" s="18" t="str">
        <f t="shared" si="1"/>
        <v/>
      </c>
    </row>
    <row r="7" spans="1:21" x14ac:dyDescent="0.2">
      <c r="A7" s="2">
        <f t="shared" ref="A7:A15" si="2">(A6+1)</f>
        <v>3</v>
      </c>
      <c r="B7" s="2" t="s">
        <v>12</v>
      </c>
      <c r="D7" s="2">
        <v>3</v>
      </c>
      <c r="E7" t="s">
        <v>15</v>
      </c>
      <c r="F7" t="s">
        <v>112</v>
      </c>
      <c r="G7" s="65" t="s">
        <v>111</v>
      </c>
      <c r="H7" t="s">
        <v>16</v>
      </c>
      <c r="I7" s="7">
        <v>9100</v>
      </c>
      <c r="J7" s="7">
        <v>9100</v>
      </c>
      <c r="L7" s="85">
        <v>9100</v>
      </c>
      <c r="M7" s="86">
        <v>43559</v>
      </c>
      <c r="O7" s="4">
        <v>0.85</v>
      </c>
      <c r="P7" s="5">
        <v>43480</v>
      </c>
      <c r="Q7" s="5">
        <f t="shared" si="0"/>
        <v>43541</v>
      </c>
      <c r="R7" s="18" t="str">
        <f t="shared" si="1"/>
        <v/>
      </c>
    </row>
    <row r="8" spans="1:21" x14ac:dyDescent="0.2">
      <c r="A8" s="2">
        <f t="shared" si="2"/>
        <v>4</v>
      </c>
      <c r="B8" s="2" t="s">
        <v>12</v>
      </c>
      <c r="C8" s="2" t="s">
        <v>209</v>
      </c>
      <c r="D8" s="2">
        <v>1</v>
      </c>
      <c r="E8" t="s">
        <v>17</v>
      </c>
      <c r="F8" s="23" t="s">
        <v>97</v>
      </c>
      <c r="G8" s="64" t="s">
        <v>100</v>
      </c>
      <c r="H8" s="23" t="s">
        <v>18</v>
      </c>
      <c r="I8" s="7">
        <v>4200</v>
      </c>
      <c r="J8" s="7">
        <v>4200</v>
      </c>
      <c r="K8" s="7" t="s">
        <v>207</v>
      </c>
      <c r="L8" s="85">
        <v>4200</v>
      </c>
      <c r="M8" s="86">
        <v>43545</v>
      </c>
      <c r="O8" s="4">
        <v>0.35</v>
      </c>
      <c r="P8" s="5">
        <v>43480</v>
      </c>
      <c r="Q8" s="5">
        <f t="shared" si="0"/>
        <v>43541</v>
      </c>
      <c r="R8" s="18" t="str">
        <f t="shared" si="1"/>
        <v/>
      </c>
    </row>
    <row r="9" spans="1:21" x14ac:dyDescent="0.2">
      <c r="A9" s="2">
        <f t="shared" si="2"/>
        <v>5</v>
      </c>
      <c r="B9" s="2" t="s">
        <v>12</v>
      </c>
      <c r="D9" s="2">
        <v>1</v>
      </c>
      <c r="E9" t="s">
        <v>19</v>
      </c>
      <c r="F9" t="s">
        <v>20</v>
      </c>
      <c r="G9" s="65" t="s">
        <v>113</v>
      </c>
      <c r="H9" t="s">
        <v>57</v>
      </c>
      <c r="I9" s="7">
        <v>2827.5</v>
      </c>
      <c r="J9" s="7">
        <v>2827.5</v>
      </c>
      <c r="L9" s="85">
        <v>2827.5</v>
      </c>
      <c r="M9" s="86">
        <v>43539</v>
      </c>
      <c r="O9" s="4">
        <v>0.65</v>
      </c>
      <c r="P9" s="5">
        <v>43480</v>
      </c>
      <c r="Q9" s="5">
        <f t="shared" si="0"/>
        <v>43541</v>
      </c>
      <c r="R9" s="18" t="str">
        <f t="shared" si="1"/>
        <v/>
      </c>
    </row>
    <row r="10" spans="1:21" x14ac:dyDescent="0.2">
      <c r="A10" s="2">
        <f t="shared" si="2"/>
        <v>6</v>
      </c>
      <c r="B10" s="2" t="s">
        <v>12</v>
      </c>
      <c r="D10" s="2">
        <v>1</v>
      </c>
      <c r="E10" t="s">
        <v>21</v>
      </c>
      <c r="F10" t="s">
        <v>110</v>
      </c>
      <c r="G10" s="65" t="s">
        <v>108</v>
      </c>
      <c r="H10" t="s">
        <v>109</v>
      </c>
      <c r="I10" s="7">
        <v>4875</v>
      </c>
      <c r="J10" s="7">
        <v>4875</v>
      </c>
      <c r="L10" s="85">
        <v>4875</v>
      </c>
      <c r="M10" s="86">
        <v>43544</v>
      </c>
      <c r="O10" s="4">
        <v>0.65</v>
      </c>
      <c r="P10" s="5">
        <v>43480</v>
      </c>
      <c r="Q10" s="5">
        <f t="shared" si="0"/>
        <v>43541</v>
      </c>
      <c r="R10" s="18" t="str">
        <f t="shared" si="1"/>
        <v/>
      </c>
    </row>
    <row r="11" spans="1:21" x14ac:dyDescent="0.2">
      <c r="A11" s="2">
        <f t="shared" si="2"/>
        <v>7</v>
      </c>
      <c r="B11" s="2" t="s">
        <v>9</v>
      </c>
      <c r="D11" s="2">
        <v>2</v>
      </c>
      <c r="E11" t="s">
        <v>22</v>
      </c>
      <c r="F11" t="s">
        <v>117</v>
      </c>
      <c r="G11" s="65" t="s">
        <v>118</v>
      </c>
      <c r="H11" t="s">
        <v>64</v>
      </c>
      <c r="I11" s="7">
        <v>51675</v>
      </c>
      <c r="J11" s="7">
        <v>51675</v>
      </c>
      <c r="L11" s="85">
        <v>51675</v>
      </c>
      <c r="M11" s="86">
        <v>43542</v>
      </c>
      <c r="O11" s="4">
        <v>1</v>
      </c>
      <c r="P11" s="5">
        <v>43480</v>
      </c>
      <c r="Q11" s="5">
        <f t="shared" si="0"/>
        <v>43541</v>
      </c>
      <c r="R11" s="18" t="str">
        <f t="shared" si="1"/>
        <v/>
      </c>
    </row>
    <row r="12" spans="1:21" x14ac:dyDescent="0.2">
      <c r="A12" s="2">
        <f t="shared" si="2"/>
        <v>8</v>
      </c>
      <c r="B12" s="2" t="s">
        <v>9</v>
      </c>
      <c r="D12" s="2">
        <v>1</v>
      </c>
      <c r="E12" t="s">
        <v>23</v>
      </c>
      <c r="F12" t="s">
        <v>114</v>
      </c>
      <c r="G12" s="65" t="s">
        <v>115</v>
      </c>
      <c r="H12" t="s">
        <v>116</v>
      </c>
      <c r="I12" s="7">
        <v>7380</v>
      </c>
      <c r="J12" s="7">
        <v>7380</v>
      </c>
      <c r="L12" s="85">
        <v>7011</v>
      </c>
      <c r="M12" s="86">
        <v>43568</v>
      </c>
      <c r="N12" s="16">
        <f>J12-L12</f>
        <v>369</v>
      </c>
      <c r="O12" s="4">
        <v>1</v>
      </c>
      <c r="P12" s="5">
        <v>43480</v>
      </c>
      <c r="Q12" s="5">
        <f t="shared" si="0"/>
        <v>43541</v>
      </c>
      <c r="R12" s="18" t="str">
        <f t="shared" si="1"/>
        <v/>
      </c>
    </row>
    <row r="13" spans="1:21" x14ac:dyDescent="0.2">
      <c r="A13" s="2">
        <f t="shared" si="2"/>
        <v>9</v>
      </c>
      <c r="B13" s="2" t="s">
        <v>12</v>
      </c>
      <c r="D13" s="2">
        <v>3</v>
      </c>
      <c r="E13" t="s">
        <v>19</v>
      </c>
      <c r="F13" t="s">
        <v>104</v>
      </c>
      <c r="G13" s="65" t="s">
        <v>105</v>
      </c>
      <c r="H13" t="s">
        <v>99</v>
      </c>
      <c r="I13" s="7">
        <v>22200</v>
      </c>
      <c r="J13" s="7">
        <v>22200</v>
      </c>
      <c r="L13" s="85">
        <v>22200</v>
      </c>
      <c r="M13" s="86">
        <v>43511</v>
      </c>
      <c r="O13" s="4">
        <v>0.6</v>
      </c>
      <c r="P13" s="5">
        <v>43480</v>
      </c>
      <c r="Q13" s="5">
        <f t="shared" si="0"/>
        <v>43541</v>
      </c>
      <c r="R13" s="18" t="str">
        <f t="shared" si="1"/>
        <v/>
      </c>
    </row>
    <row r="14" spans="1:21" x14ac:dyDescent="0.2">
      <c r="A14" s="2">
        <f t="shared" si="2"/>
        <v>10</v>
      </c>
      <c r="B14" s="2" t="s">
        <v>12</v>
      </c>
      <c r="D14" s="2">
        <v>2</v>
      </c>
      <c r="E14" t="s">
        <v>19</v>
      </c>
      <c r="F14" t="s">
        <v>24</v>
      </c>
      <c r="G14" s="64" t="s">
        <v>103</v>
      </c>
      <c r="H14" t="s">
        <v>99</v>
      </c>
      <c r="I14" s="7">
        <v>8095.1</v>
      </c>
      <c r="J14" s="7">
        <v>8095.1</v>
      </c>
      <c r="L14" s="85">
        <v>8095.1</v>
      </c>
      <c r="M14" s="86">
        <v>43521</v>
      </c>
      <c r="O14" s="68" t="s">
        <v>25</v>
      </c>
      <c r="P14" s="5">
        <v>43480</v>
      </c>
      <c r="Q14" s="5">
        <f t="shared" si="0"/>
        <v>43541</v>
      </c>
      <c r="R14" s="18" t="str">
        <f t="shared" si="1"/>
        <v/>
      </c>
    </row>
    <row r="15" spans="1:21" x14ac:dyDescent="0.2">
      <c r="A15" s="2">
        <f t="shared" si="2"/>
        <v>11</v>
      </c>
      <c r="B15" s="2" t="s">
        <v>12</v>
      </c>
      <c r="D15" s="2">
        <v>1</v>
      </c>
      <c r="E15" t="s">
        <v>26</v>
      </c>
      <c r="F15" t="s">
        <v>27</v>
      </c>
      <c r="G15" s="65" t="s">
        <v>106</v>
      </c>
      <c r="H15" t="s">
        <v>57</v>
      </c>
      <c r="I15" s="7">
        <v>900</v>
      </c>
      <c r="J15" s="7">
        <v>900</v>
      </c>
      <c r="L15" s="85">
        <v>810</v>
      </c>
      <c r="M15" s="86">
        <v>43542</v>
      </c>
      <c r="N15" s="16">
        <f>J15-L15</f>
        <v>90</v>
      </c>
      <c r="O15" s="68" t="s">
        <v>28</v>
      </c>
      <c r="P15" s="5">
        <v>43480</v>
      </c>
      <c r="Q15" s="5">
        <f t="shared" si="0"/>
        <v>43541</v>
      </c>
      <c r="R15" s="18" t="str">
        <f t="shared" si="1"/>
        <v/>
      </c>
    </row>
    <row r="16" spans="1:21" x14ac:dyDescent="0.2">
      <c r="G16" s="65"/>
      <c r="M16" s="86"/>
    </row>
    <row r="17" spans="1:18" x14ac:dyDescent="0.2">
      <c r="G17" s="65"/>
      <c r="M17" s="86"/>
    </row>
    <row r="18" spans="1:18" x14ac:dyDescent="0.2">
      <c r="G18" s="65"/>
      <c r="M18" s="86"/>
    </row>
    <row r="19" spans="1:18" x14ac:dyDescent="0.2">
      <c r="G19" s="65"/>
      <c r="M19" s="86"/>
    </row>
    <row r="20" spans="1:18" x14ac:dyDescent="0.2">
      <c r="G20" s="65"/>
      <c r="M20" s="86"/>
    </row>
    <row r="21" spans="1:18" x14ac:dyDescent="0.2">
      <c r="G21" s="64"/>
      <c r="M21" s="86"/>
    </row>
    <row r="22" spans="1:18" x14ac:dyDescent="0.2">
      <c r="G22" s="65"/>
      <c r="M22" s="86"/>
    </row>
    <row r="23" spans="1:18" x14ac:dyDescent="0.2">
      <c r="F23" s="23"/>
      <c r="G23" s="64"/>
      <c r="H23" s="23"/>
      <c r="M23" s="86"/>
    </row>
    <row r="24" spans="1:18" x14ac:dyDescent="0.2">
      <c r="G24" s="65"/>
      <c r="M24" s="86"/>
    </row>
    <row r="25" spans="1:18" x14ac:dyDescent="0.2">
      <c r="G25" s="65"/>
      <c r="M25" s="86"/>
    </row>
    <row r="26" spans="1:18" s="6" customFormat="1" x14ac:dyDescent="0.2">
      <c r="A26" s="2"/>
      <c r="B26" s="19"/>
      <c r="C26" s="2"/>
      <c r="D26" s="19"/>
      <c r="G26" s="65"/>
      <c r="I26" s="10"/>
      <c r="J26" s="10"/>
      <c r="K26" s="10"/>
      <c r="L26" s="93"/>
      <c r="M26" s="87"/>
      <c r="N26" s="16"/>
      <c r="O26" s="20"/>
      <c r="P26" s="21"/>
      <c r="Q26" s="21"/>
      <c r="R26" s="18"/>
    </row>
    <row r="27" spans="1:18" x14ac:dyDescent="0.2">
      <c r="G27" s="65"/>
      <c r="M27" s="86"/>
    </row>
    <row r="28" spans="1:18" x14ac:dyDescent="0.2">
      <c r="G28" s="65"/>
      <c r="M28" s="86"/>
    </row>
    <row r="29" spans="1:18" x14ac:dyDescent="0.2">
      <c r="G29" s="65"/>
      <c r="M29" s="86"/>
    </row>
    <row r="30" spans="1:18" x14ac:dyDescent="0.2">
      <c r="G30" s="65"/>
      <c r="M30" s="86"/>
    </row>
    <row r="31" spans="1:18" x14ac:dyDescent="0.2">
      <c r="G31" s="65"/>
      <c r="M31" s="86"/>
    </row>
    <row r="32" spans="1:18" x14ac:dyDescent="0.2">
      <c r="G32" s="65"/>
      <c r="M32" s="86"/>
    </row>
    <row r="33" spans="1:18" x14ac:dyDescent="0.2">
      <c r="G33" s="65"/>
      <c r="M33" s="86"/>
    </row>
    <row r="34" spans="1:18" x14ac:dyDescent="0.2">
      <c r="G34" s="65"/>
      <c r="M34" s="86"/>
    </row>
    <row r="35" spans="1:18" x14ac:dyDescent="0.2">
      <c r="G35" s="65"/>
      <c r="M35" s="86"/>
    </row>
    <row r="36" spans="1:18" s="6" customFormat="1" x14ac:dyDescent="0.2">
      <c r="A36" s="2"/>
      <c r="B36" s="19"/>
      <c r="C36" s="2"/>
      <c r="D36" s="19"/>
      <c r="G36" s="66"/>
      <c r="I36" s="10"/>
      <c r="J36" s="10"/>
      <c r="K36" s="10"/>
      <c r="L36" s="93"/>
      <c r="M36" s="87"/>
      <c r="N36" s="16"/>
      <c r="O36" s="20"/>
      <c r="P36" s="21"/>
      <c r="Q36" s="21"/>
      <c r="R36" s="18"/>
    </row>
    <row r="37" spans="1:18" x14ac:dyDescent="0.2">
      <c r="G37" s="65"/>
      <c r="M37" s="86"/>
    </row>
    <row r="38" spans="1:18" x14ac:dyDescent="0.2">
      <c r="G38" s="65"/>
      <c r="M38" s="86"/>
    </row>
    <row r="39" spans="1:18" x14ac:dyDescent="0.2">
      <c r="G39" s="65"/>
      <c r="M39" s="86"/>
    </row>
    <row r="40" spans="1:18" x14ac:dyDescent="0.2">
      <c r="G40" s="65"/>
      <c r="M40" s="86"/>
    </row>
    <row r="41" spans="1:18" x14ac:dyDescent="0.2">
      <c r="G41" s="65"/>
      <c r="M41" s="86"/>
    </row>
    <row r="42" spans="1:18" x14ac:dyDescent="0.2">
      <c r="G42" s="65"/>
      <c r="M42" s="86"/>
    </row>
    <row r="43" spans="1:18" x14ac:dyDescent="0.2">
      <c r="G43" s="65"/>
      <c r="M43" s="88"/>
    </row>
    <row r="44" spans="1:18" x14ac:dyDescent="0.2">
      <c r="G44" s="65"/>
      <c r="M44" s="86"/>
    </row>
    <row r="45" spans="1:18" x14ac:dyDescent="0.2">
      <c r="F45" s="23"/>
      <c r="G45" s="64"/>
      <c r="H45" s="23"/>
      <c r="M45" s="86"/>
    </row>
    <row r="46" spans="1:18" x14ac:dyDescent="0.2">
      <c r="G46" s="64"/>
      <c r="M46" s="86"/>
    </row>
    <row r="47" spans="1:18" x14ac:dyDescent="0.2">
      <c r="G47" s="65"/>
      <c r="M47" s="86"/>
    </row>
    <row r="48" spans="1:18" x14ac:dyDescent="0.2">
      <c r="G48" s="65"/>
      <c r="M48" s="86"/>
    </row>
    <row r="49" spans="1:18" x14ac:dyDescent="0.2">
      <c r="G49" s="65"/>
      <c r="M49" s="86"/>
    </row>
    <row r="50" spans="1:18" x14ac:dyDescent="0.2">
      <c r="G50" s="65"/>
      <c r="M50" s="86"/>
    </row>
    <row r="51" spans="1:18" x14ac:dyDescent="0.2">
      <c r="G51" s="65"/>
      <c r="M51" s="86"/>
    </row>
    <row r="52" spans="1:18" x14ac:dyDescent="0.2">
      <c r="G52" s="65"/>
      <c r="M52" s="88"/>
    </row>
    <row r="53" spans="1:18" x14ac:dyDescent="0.2">
      <c r="F53" s="23"/>
      <c r="G53" s="64"/>
      <c r="H53" s="23"/>
      <c r="M53" s="86"/>
    </row>
    <row r="54" spans="1:18" x14ac:dyDescent="0.2">
      <c r="E54" s="23"/>
      <c r="F54" s="23"/>
      <c r="G54" s="64"/>
      <c r="H54" s="23"/>
      <c r="M54" s="86"/>
    </row>
    <row r="55" spans="1:18" x14ac:dyDescent="0.2">
      <c r="G55" s="65"/>
      <c r="M55" s="86"/>
    </row>
    <row r="56" spans="1:18" x14ac:dyDescent="0.2">
      <c r="G56" s="65"/>
      <c r="M56" s="86"/>
    </row>
    <row r="57" spans="1:18" x14ac:dyDescent="0.2">
      <c r="G57" s="65"/>
      <c r="M57" s="86"/>
    </row>
    <row r="58" spans="1:18" x14ac:dyDescent="0.2">
      <c r="G58" s="65"/>
      <c r="M58" s="86"/>
    </row>
    <row r="59" spans="1:18" x14ac:dyDescent="0.2">
      <c r="G59" s="65"/>
      <c r="M59" s="86"/>
    </row>
    <row r="60" spans="1:18" x14ac:dyDescent="0.2">
      <c r="G60" s="65"/>
      <c r="M60" s="86"/>
    </row>
    <row r="61" spans="1:18" s="6" customFormat="1" x14ac:dyDescent="0.2">
      <c r="A61" s="2"/>
      <c r="B61" s="19"/>
      <c r="C61" s="2"/>
      <c r="D61" s="19"/>
      <c r="G61" s="66"/>
      <c r="I61" s="10"/>
      <c r="J61" s="10"/>
      <c r="K61" s="10"/>
      <c r="L61" s="93"/>
      <c r="M61" s="87"/>
      <c r="N61" s="16"/>
      <c r="O61" s="20"/>
      <c r="P61" s="21"/>
      <c r="Q61" s="21"/>
      <c r="R61" s="18"/>
    </row>
    <row r="62" spans="1:18" x14ac:dyDescent="0.2">
      <c r="G62" s="64"/>
      <c r="M62" s="86"/>
    </row>
    <row r="63" spans="1:18" x14ac:dyDescent="0.2">
      <c r="G63" s="65"/>
      <c r="M63" s="86"/>
    </row>
    <row r="64" spans="1:18" x14ac:dyDescent="0.2">
      <c r="G64" s="65"/>
      <c r="M64" s="88"/>
    </row>
    <row r="65" spans="1:18" x14ac:dyDescent="0.2">
      <c r="G65" s="65"/>
      <c r="M65" s="86"/>
    </row>
    <row r="66" spans="1:18" x14ac:dyDescent="0.2">
      <c r="G66" s="65"/>
      <c r="M66" s="86"/>
    </row>
    <row r="67" spans="1:18" x14ac:dyDescent="0.2">
      <c r="G67" s="65"/>
      <c r="M67" s="86"/>
    </row>
    <row r="68" spans="1:18" x14ac:dyDescent="0.2">
      <c r="G68" s="65"/>
      <c r="M68" s="86"/>
    </row>
    <row r="69" spans="1:18" x14ac:dyDescent="0.2">
      <c r="G69" s="65"/>
      <c r="M69" s="86"/>
    </row>
    <row r="70" spans="1:18" x14ac:dyDescent="0.2">
      <c r="G70" s="65"/>
      <c r="M70" s="88"/>
    </row>
    <row r="71" spans="1:18" x14ac:dyDescent="0.2">
      <c r="G71" s="65"/>
      <c r="M71" s="86"/>
    </row>
    <row r="72" spans="1:18" x14ac:dyDescent="0.2">
      <c r="G72" s="65"/>
      <c r="M72" s="86"/>
    </row>
    <row r="73" spans="1:18" x14ac:dyDescent="0.2">
      <c r="G73" s="65"/>
      <c r="M73" s="86"/>
    </row>
    <row r="74" spans="1:18" s="6" customFormat="1" x14ac:dyDescent="0.2">
      <c r="A74" s="2"/>
      <c r="B74" s="19"/>
      <c r="C74" s="2"/>
      <c r="D74" s="19"/>
      <c r="G74" s="66"/>
      <c r="I74" s="10"/>
      <c r="J74" s="10"/>
      <c r="K74" s="10"/>
      <c r="L74" s="93"/>
      <c r="M74" s="87"/>
      <c r="N74" s="16"/>
      <c r="O74" s="20"/>
      <c r="P74" s="21"/>
      <c r="Q74" s="21"/>
      <c r="R74" s="18"/>
    </row>
    <row r="75" spans="1:18" x14ac:dyDescent="0.2">
      <c r="F75" s="23"/>
      <c r="G75" s="64"/>
      <c r="M75" s="86"/>
    </row>
    <row r="76" spans="1:18" x14ac:dyDescent="0.2">
      <c r="G76" s="65"/>
      <c r="M76" s="86"/>
    </row>
    <row r="77" spans="1:18" x14ac:dyDescent="0.2">
      <c r="G77" s="65"/>
      <c r="M77" s="86"/>
    </row>
    <row r="78" spans="1:18" s="6" customFormat="1" x14ac:dyDescent="0.2">
      <c r="A78" s="2"/>
      <c r="B78" s="19"/>
      <c r="C78" s="2"/>
      <c r="D78" s="19"/>
      <c r="G78" s="66"/>
      <c r="I78" s="10"/>
      <c r="J78" s="10"/>
      <c r="K78" s="10"/>
      <c r="L78" s="93"/>
      <c r="M78" s="88"/>
      <c r="N78" s="16"/>
      <c r="O78" s="20"/>
      <c r="P78" s="21"/>
      <c r="Q78" s="21"/>
      <c r="R78" s="18"/>
    </row>
    <row r="79" spans="1:18" x14ac:dyDescent="0.2">
      <c r="G79" s="65"/>
      <c r="M79" s="86"/>
    </row>
    <row r="80" spans="1:18" x14ac:dyDescent="0.2">
      <c r="G80" s="65"/>
      <c r="M80" s="86"/>
    </row>
    <row r="81" spans="1:18" x14ac:dyDescent="0.2">
      <c r="G81" s="66"/>
      <c r="M81" s="86"/>
    </row>
    <row r="82" spans="1:18" x14ac:dyDescent="0.2">
      <c r="G82" s="65"/>
      <c r="M82" s="86"/>
    </row>
    <row r="83" spans="1:18" s="6" customFormat="1" x14ac:dyDescent="0.2">
      <c r="A83" s="2"/>
      <c r="B83" s="19"/>
      <c r="C83" s="2"/>
      <c r="D83" s="19"/>
      <c r="G83" s="66"/>
      <c r="I83" s="10"/>
      <c r="J83" s="10"/>
      <c r="K83" s="10"/>
      <c r="L83" s="93"/>
      <c r="M83" s="87"/>
      <c r="N83" s="16"/>
      <c r="O83" s="20"/>
      <c r="P83" s="21"/>
      <c r="Q83" s="21"/>
      <c r="R83" s="18"/>
    </row>
    <row r="84" spans="1:18" x14ac:dyDescent="0.2">
      <c r="G84" s="65"/>
      <c r="M84" s="86"/>
    </row>
    <row r="85" spans="1:18" x14ac:dyDescent="0.2">
      <c r="G85" s="65"/>
      <c r="M85" s="86"/>
    </row>
    <row r="86" spans="1:18" x14ac:dyDescent="0.2">
      <c r="G86" s="65"/>
      <c r="M86" s="86"/>
    </row>
    <row r="87" spans="1:18" x14ac:dyDescent="0.2">
      <c r="G87" s="65"/>
      <c r="M87" s="86"/>
    </row>
    <row r="88" spans="1:18" s="23" customFormat="1" x14ac:dyDescent="0.2">
      <c r="A88" s="2"/>
      <c r="B88" s="22"/>
      <c r="C88" s="2"/>
      <c r="D88" s="22"/>
      <c r="G88" s="64"/>
      <c r="I88" s="24"/>
      <c r="J88" s="24"/>
      <c r="K88" s="24"/>
      <c r="L88" s="89"/>
      <c r="M88" s="88"/>
      <c r="N88" s="26"/>
      <c r="O88" s="27"/>
      <c r="P88" s="28"/>
      <c r="Q88" s="28"/>
      <c r="R88" s="29"/>
    </row>
    <row r="89" spans="1:18" x14ac:dyDescent="0.2">
      <c r="G89" s="65"/>
      <c r="M89" s="86"/>
    </row>
    <row r="90" spans="1:18" x14ac:dyDescent="0.2">
      <c r="G90" s="65"/>
      <c r="M90" s="86"/>
    </row>
    <row r="91" spans="1:18" x14ac:dyDescent="0.2">
      <c r="G91" s="65"/>
      <c r="M91" s="86"/>
    </row>
    <row r="92" spans="1:18" x14ac:dyDescent="0.2">
      <c r="G92" s="65"/>
      <c r="M92" s="86"/>
    </row>
    <row r="93" spans="1:18" s="6" customFormat="1" x14ac:dyDescent="0.2">
      <c r="A93" s="2"/>
      <c r="B93" s="19"/>
      <c r="C93" s="2"/>
      <c r="D93" s="19"/>
      <c r="G93" s="66"/>
      <c r="I93" s="10"/>
      <c r="J93" s="10"/>
      <c r="K93" s="10"/>
      <c r="L93" s="93"/>
      <c r="M93" s="88"/>
      <c r="N93" s="16"/>
      <c r="O93" s="20"/>
      <c r="P93" s="21"/>
      <c r="Q93" s="21"/>
      <c r="R93" s="18"/>
    </row>
    <row r="94" spans="1:18" x14ac:dyDescent="0.2">
      <c r="G94" s="65"/>
      <c r="M94" s="86"/>
    </row>
    <row r="95" spans="1:18" x14ac:dyDescent="0.2">
      <c r="G95" s="65"/>
      <c r="M95" s="86"/>
    </row>
    <row r="96" spans="1:18" x14ac:dyDescent="0.2">
      <c r="G96" s="64"/>
      <c r="M96" s="86"/>
    </row>
    <row r="97" spans="1:18" x14ac:dyDescent="0.2">
      <c r="G97" s="64"/>
      <c r="M97" s="86"/>
    </row>
    <row r="98" spans="1:18" x14ac:dyDescent="0.2">
      <c r="G98" s="65"/>
      <c r="M98" s="86"/>
    </row>
    <row r="99" spans="1:18" x14ac:dyDescent="0.2">
      <c r="G99" s="2"/>
      <c r="M99" s="86"/>
    </row>
    <row r="100" spans="1:18" x14ac:dyDescent="0.2">
      <c r="G100" s="64"/>
      <c r="M100" s="86"/>
    </row>
    <row r="101" spans="1:18" x14ac:dyDescent="0.2">
      <c r="G101" s="65"/>
      <c r="M101" s="86"/>
    </row>
    <row r="102" spans="1:18" x14ac:dyDescent="0.2">
      <c r="G102" s="64"/>
      <c r="M102" s="86"/>
    </row>
    <row r="103" spans="1:18" x14ac:dyDescent="0.2">
      <c r="G103" s="65"/>
      <c r="M103" s="86"/>
    </row>
    <row r="104" spans="1:18" x14ac:dyDescent="0.2">
      <c r="G104" s="65"/>
      <c r="M104" s="86"/>
    </row>
    <row r="105" spans="1:18" x14ac:dyDescent="0.2">
      <c r="G105" s="65"/>
      <c r="M105" s="86"/>
    </row>
    <row r="106" spans="1:18" x14ac:dyDescent="0.2">
      <c r="G106" s="65"/>
      <c r="M106" s="86"/>
    </row>
    <row r="107" spans="1:18" x14ac:dyDescent="0.2">
      <c r="G107" s="65"/>
      <c r="M107" s="86"/>
    </row>
    <row r="108" spans="1:18" s="6" customFormat="1" x14ac:dyDescent="0.2">
      <c r="A108" s="2"/>
      <c r="B108" s="19"/>
      <c r="C108" s="2"/>
      <c r="D108" s="19"/>
      <c r="G108" s="66"/>
      <c r="I108" s="10"/>
      <c r="J108" s="10"/>
      <c r="K108" s="10"/>
      <c r="L108" s="93"/>
      <c r="M108" s="88"/>
      <c r="N108" s="16"/>
      <c r="O108" s="20"/>
      <c r="P108" s="21"/>
      <c r="Q108" s="21"/>
      <c r="R108" s="18"/>
    </row>
    <row r="109" spans="1:18" x14ac:dyDescent="0.2">
      <c r="G109" s="65"/>
      <c r="M109" s="86"/>
    </row>
    <row r="110" spans="1:18" x14ac:dyDescent="0.2">
      <c r="G110" s="65"/>
      <c r="M110" s="86"/>
    </row>
    <row r="111" spans="1:18" x14ac:dyDescent="0.2">
      <c r="G111" s="65"/>
      <c r="M111" s="86"/>
    </row>
    <row r="112" spans="1:18" s="6" customFormat="1" x14ac:dyDescent="0.2">
      <c r="A112" s="2"/>
      <c r="B112" s="19"/>
      <c r="C112" s="2"/>
      <c r="D112" s="19"/>
      <c r="G112" s="65"/>
      <c r="I112" s="10"/>
      <c r="J112" s="10"/>
      <c r="K112" s="10"/>
      <c r="L112" s="93"/>
      <c r="M112" s="88"/>
      <c r="N112" s="16"/>
      <c r="O112" s="20"/>
      <c r="P112" s="21"/>
      <c r="Q112" s="21"/>
      <c r="R112" s="18"/>
    </row>
    <row r="113" spans="1:18" x14ac:dyDescent="0.2">
      <c r="G113" s="65"/>
      <c r="M113" s="86"/>
    </row>
    <row r="114" spans="1:18" x14ac:dyDescent="0.2">
      <c r="G114" s="64"/>
      <c r="M114" s="86"/>
    </row>
    <row r="115" spans="1:18" x14ac:dyDescent="0.2">
      <c r="G115" s="65"/>
      <c r="M115" s="86"/>
    </row>
    <row r="116" spans="1:18" s="23" customFormat="1" x14ac:dyDescent="0.2">
      <c r="A116" s="2"/>
      <c r="B116" s="22"/>
      <c r="C116" s="2"/>
      <c r="D116" s="22"/>
      <c r="G116" s="64"/>
      <c r="I116" s="24"/>
      <c r="J116" s="24"/>
      <c r="K116" s="24"/>
      <c r="L116" s="89"/>
      <c r="M116" s="88"/>
      <c r="N116" s="26"/>
      <c r="O116" s="27"/>
      <c r="P116" s="28"/>
      <c r="Q116" s="28"/>
      <c r="R116" s="29"/>
    </row>
    <row r="117" spans="1:18" s="6" customFormat="1" x14ac:dyDescent="0.2">
      <c r="A117" s="2"/>
      <c r="B117" s="19"/>
      <c r="C117" s="2"/>
      <c r="D117" s="19"/>
      <c r="G117" s="66"/>
      <c r="I117" s="10"/>
      <c r="J117" s="10"/>
      <c r="K117" s="10"/>
      <c r="L117" s="93"/>
      <c r="M117" s="87"/>
      <c r="N117" s="16"/>
      <c r="O117" s="20"/>
      <c r="P117" s="21"/>
      <c r="Q117" s="21"/>
      <c r="R117" s="18"/>
    </row>
    <row r="118" spans="1:18" s="23" customFormat="1" x14ac:dyDescent="0.2">
      <c r="A118" s="2"/>
      <c r="B118" s="22"/>
      <c r="C118" s="2"/>
      <c r="D118" s="22"/>
      <c r="G118" s="64"/>
      <c r="I118" s="24"/>
      <c r="J118" s="24"/>
      <c r="K118" s="24"/>
      <c r="L118" s="89"/>
      <c r="M118" s="88"/>
      <c r="N118" s="26"/>
      <c r="O118" s="27"/>
      <c r="P118" s="28"/>
      <c r="Q118" s="28"/>
      <c r="R118" s="29"/>
    </row>
    <row r="119" spans="1:18" s="23" customFormat="1" x14ac:dyDescent="0.2">
      <c r="A119" s="2"/>
      <c r="B119" s="22"/>
      <c r="C119" s="2"/>
      <c r="D119" s="22"/>
      <c r="G119" s="64"/>
      <c r="I119" s="24"/>
      <c r="J119" s="24"/>
      <c r="K119" s="24"/>
      <c r="L119" s="89"/>
      <c r="M119" s="88"/>
      <c r="N119" s="26"/>
      <c r="O119" s="27"/>
      <c r="P119" s="28"/>
      <c r="Q119" s="28"/>
      <c r="R119" s="29"/>
    </row>
    <row r="120" spans="1:18" s="23" customFormat="1" x14ac:dyDescent="0.2">
      <c r="A120" s="2"/>
      <c r="B120" s="22"/>
      <c r="C120" s="2"/>
      <c r="D120" s="22"/>
      <c r="G120" s="64"/>
      <c r="I120" s="24"/>
      <c r="J120" s="24"/>
      <c r="K120" s="24"/>
      <c r="L120" s="89"/>
      <c r="M120" s="88"/>
      <c r="N120" s="26"/>
      <c r="O120" s="27"/>
      <c r="P120" s="28"/>
      <c r="Q120" s="28"/>
      <c r="R120" s="29"/>
    </row>
    <row r="121" spans="1:18" s="6" customFormat="1" x14ac:dyDescent="0.2">
      <c r="A121" s="2"/>
      <c r="B121" s="19"/>
      <c r="C121" s="2"/>
      <c r="D121" s="19"/>
      <c r="G121" s="66"/>
      <c r="I121" s="10"/>
      <c r="J121" s="10"/>
      <c r="K121" s="10"/>
      <c r="L121" s="93"/>
      <c r="M121" s="87"/>
      <c r="N121" s="16"/>
      <c r="O121" s="20"/>
      <c r="P121" s="21"/>
      <c r="Q121" s="21"/>
      <c r="R121" s="18"/>
    </row>
    <row r="122" spans="1:18" s="23" customFormat="1" x14ac:dyDescent="0.2">
      <c r="A122" s="2"/>
      <c r="B122" s="22"/>
      <c r="C122" s="2"/>
      <c r="D122" s="22"/>
      <c r="G122" s="64"/>
      <c r="I122" s="24"/>
      <c r="J122" s="24"/>
      <c r="K122" s="24"/>
      <c r="L122" s="89"/>
      <c r="M122" s="88"/>
      <c r="N122" s="26"/>
      <c r="O122" s="27"/>
      <c r="P122" s="28"/>
      <c r="Q122" s="28"/>
      <c r="R122" s="29"/>
    </row>
    <row r="123" spans="1:18" s="23" customFormat="1" x14ac:dyDescent="0.2">
      <c r="A123" s="2"/>
      <c r="B123" s="22"/>
      <c r="C123" s="2"/>
      <c r="D123" s="22"/>
      <c r="G123" s="64"/>
      <c r="I123" s="24"/>
      <c r="J123" s="24"/>
      <c r="K123" s="24"/>
      <c r="L123" s="89"/>
      <c r="M123" s="88"/>
      <c r="N123" s="26"/>
      <c r="O123" s="27"/>
      <c r="P123" s="28"/>
      <c r="Q123" s="28"/>
      <c r="R123" s="29"/>
    </row>
    <row r="124" spans="1:18" s="6" customFormat="1" x14ac:dyDescent="0.2">
      <c r="A124" s="2"/>
      <c r="B124" s="19"/>
      <c r="C124" s="2"/>
      <c r="D124" s="19"/>
      <c r="G124" s="66"/>
      <c r="I124" s="10"/>
      <c r="J124" s="10"/>
      <c r="K124" s="10"/>
      <c r="L124" s="93"/>
      <c r="M124" s="87"/>
      <c r="N124" s="16"/>
      <c r="O124" s="20"/>
      <c r="P124" s="21"/>
      <c r="Q124" s="21"/>
      <c r="R124" s="18"/>
    </row>
    <row r="125" spans="1:18" s="6" customFormat="1" x14ac:dyDescent="0.2">
      <c r="A125" s="2"/>
      <c r="B125" s="19"/>
      <c r="C125" s="2"/>
      <c r="D125" s="19"/>
      <c r="G125" s="66"/>
      <c r="I125" s="10"/>
      <c r="J125" s="10"/>
      <c r="K125" s="10"/>
      <c r="L125" s="93"/>
      <c r="M125" s="87"/>
      <c r="N125" s="16"/>
      <c r="O125" s="20"/>
      <c r="P125" s="21"/>
      <c r="Q125" s="21"/>
      <c r="R125" s="18"/>
    </row>
    <row r="126" spans="1:18" s="6" customFormat="1" x14ac:dyDescent="0.2">
      <c r="A126" s="2"/>
      <c r="B126" s="19"/>
      <c r="C126" s="2"/>
      <c r="D126" s="19"/>
      <c r="G126" s="66"/>
      <c r="I126" s="10"/>
      <c r="J126" s="10"/>
      <c r="K126" s="10"/>
      <c r="L126" s="93"/>
      <c r="M126" s="87"/>
      <c r="N126" s="16"/>
      <c r="O126" s="20"/>
      <c r="P126" s="21"/>
      <c r="Q126" s="21"/>
      <c r="R126" s="18"/>
    </row>
    <row r="127" spans="1:18" s="23" customFormat="1" x14ac:dyDescent="0.2">
      <c r="A127" s="2"/>
      <c r="B127" s="22"/>
      <c r="C127" s="2"/>
      <c r="D127" s="22"/>
      <c r="G127" s="64"/>
      <c r="I127" s="24"/>
      <c r="J127" s="24"/>
      <c r="K127" s="24"/>
      <c r="L127" s="89"/>
      <c r="M127" s="88"/>
      <c r="N127" s="26"/>
      <c r="O127" s="27"/>
      <c r="P127" s="28"/>
      <c r="Q127" s="28"/>
      <c r="R127" s="29"/>
    </row>
    <row r="128" spans="1:18" s="23" customFormat="1" x14ac:dyDescent="0.2">
      <c r="A128" s="2"/>
      <c r="B128" s="22"/>
      <c r="C128" s="2"/>
      <c r="D128" s="22"/>
      <c r="G128" s="65"/>
      <c r="I128" s="24"/>
      <c r="J128" s="24"/>
      <c r="K128" s="24"/>
      <c r="L128" s="89"/>
      <c r="M128" s="88"/>
      <c r="N128" s="26"/>
      <c r="O128" s="27"/>
      <c r="P128" s="28"/>
      <c r="Q128" s="28"/>
      <c r="R128" s="29"/>
    </row>
    <row r="129" spans="1:18" s="23" customFormat="1" x14ac:dyDescent="0.2">
      <c r="A129" s="2"/>
      <c r="B129" s="22"/>
      <c r="C129" s="2"/>
      <c r="D129" s="22"/>
      <c r="G129" s="65"/>
      <c r="I129" s="24"/>
      <c r="J129" s="24"/>
      <c r="K129" s="24"/>
      <c r="L129" s="89"/>
      <c r="M129" s="88"/>
      <c r="N129" s="26"/>
      <c r="O129" s="27"/>
      <c r="P129" s="28"/>
      <c r="Q129" s="28"/>
      <c r="R129" s="29"/>
    </row>
    <row r="130" spans="1:18" s="23" customFormat="1" x14ac:dyDescent="0.2">
      <c r="A130" s="2"/>
      <c r="B130" s="22"/>
      <c r="C130" s="2"/>
      <c r="D130" s="22"/>
      <c r="G130" s="64"/>
      <c r="I130" s="24"/>
      <c r="J130" s="24"/>
      <c r="K130" s="24"/>
      <c r="L130" s="89"/>
      <c r="M130" s="88"/>
      <c r="N130" s="26"/>
      <c r="O130" s="27"/>
      <c r="P130" s="28"/>
      <c r="Q130" s="28"/>
      <c r="R130" s="29"/>
    </row>
    <row r="131" spans="1:18" s="23" customFormat="1" x14ac:dyDescent="0.2">
      <c r="A131" s="2"/>
      <c r="B131" s="22"/>
      <c r="C131" s="2"/>
      <c r="D131" s="22"/>
      <c r="G131" s="64"/>
      <c r="I131" s="24"/>
      <c r="J131" s="24"/>
      <c r="K131" s="24"/>
      <c r="L131" s="89"/>
      <c r="M131" s="88"/>
      <c r="N131" s="26"/>
      <c r="O131" s="27"/>
      <c r="P131" s="28"/>
      <c r="Q131" s="28"/>
      <c r="R131" s="29"/>
    </row>
    <row r="132" spans="1:18" s="6" customFormat="1" x14ac:dyDescent="0.2">
      <c r="A132" s="2"/>
      <c r="B132" s="19"/>
      <c r="C132" s="2"/>
      <c r="D132" s="19"/>
      <c r="G132" s="64"/>
      <c r="I132" s="10"/>
      <c r="J132" s="10"/>
      <c r="K132" s="10"/>
      <c r="L132" s="93"/>
      <c r="M132" s="87"/>
      <c r="N132" s="16"/>
      <c r="O132" s="20"/>
      <c r="P132" s="21"/>
      <c r="Q132" s="21"/>
      <c r="R132" s="18"/>
    </row>
    <row r="133" spans="1:18" s="23" customFormat="1" x14ac:dyDescent="0.2">
      <c r="A133" s="2"/>
      <c r="B133" s="22"/>
      <c r="C133" s="2"/>
      <c r="D133" s="22"/>
      <c r="G133" s="64"/>
      <c r="I133" s="24"/>
      <c r="J133" s="24"/>
      <c r="K133" s="24"/>
      <c r="L133" s="89"/>
      <c r="M133" s="88"/>
      <c r="N133" s="26"/>
      <c r="O133" s="27"/>
      <c r="P133" s="28"/>
      <c r="Q133" s="28"/>
      <c r="R133" s="29"/>
    </row>
    <row r="134" spans="1:18" s="23" customFormat="1" x14ac:dyDescent="0.2">
      <c r="A134" s="2"/>
      <c r="B134" s="22"/>
      <c r="C134" s="2"/>
      <c r="D134" s="22"/>
      <c r="G134" s="64"/>
      <c r="I134" s="24"/>
      <c r="J134" s="24"/>
      <c r="K134" s="24"/>
      <c r="L134" s="89"/>
      <c r="M134" s="88"/>
      <c r="N134" s="26"/>
      <c r="O134" s="27"/>
      <c r="P134" s="28"/>
      <c r="Q134" s="28"/>
      <c r="R134" s="29"/>
    </row>
    <row r="135" spans="1:18" s="23" customFormat="1" x14ac:dyDescent="0.2">
      <c r="A135" s="2"/>
      <c r="B135" s="22"/>
      <c r="C135" s="2"/>
      <c r="D135" s="22"/>
      <c r="G135" s="64"/>
      <c r="I135" s="24"/>
      <c r="J135" s="24"/>
      <c r="K135" s="24"/>
      <c r="L135" s="89"/>
      <c r="M135" s="88"/>
      <c r="N135" s="26"/>
      <c r="O135" s="27"/>
      <c r="P135" s="28"/>
      <c r="Q135" s="28"/>
      <c r="R135" s="29"/>
    </row>
    <row r="136" spans="1:18" s="6" customFormat="1" x14ac:dyDescent="0.2">
      <c r="A136" s="2"/>
      <c r="B136" s="19"/>
      <c r="C136" s="2"/>
      <c r="D136" s="19"/>
      <c r="G136" s="66"/>
      <c r="I136" s="10"/>
      <c r="J136" s="10"/>
      <c r="K136" s="10"/>
      <c r="L136" s="93"/>
      <c r="M136" s="87"/>
      <c r="N136" s="16"/>
      <c r="O136" s="20"/>
      <c r="P136" s="21"/>
      <c r="Q136" s="21"/>
      <c r="R136" s="18"/>
    </row>
    <row r="137" spans="1:18" s="23" customFormat="1" x14ac:dyDescent="0.2">
      <c r="A137" s="2"/>
      <c r="B137" s="22"/>
      <c r="C137" s="2"/>
      <c r="D137" s="22"/>
      <c r="G137" s="64"/>
      <c r="I137" s="24"/>
      <c r="J137" s="24"/>
      <c r="K137" s="24"/>
      <c r="L137" s="89"/>
      <c r="M137" s="88"/>
      <c r="N137" s="26"/>
      <c r="O137" s="27"/>
      <c r="P137" s="28"/>
      <c r="Q137" s="28"/>
      <c r="R137" s="29"/>
    </row>
    <row r="138" spans="1:18" s="6" customFormat="1" x14ac:dyDescent="0.2">
      <c r="A138" s="19"/>
      <c r="B138" s="19"/>
      <c r="C138" s="2"/>
      <c r="D138" s="19"/>
      <c r="G138" s="66"/>
      <c r="I138" s="10"/>
      <c r="J138" s="10"/>
      <c r="K138" s="10"/>
      <c r="L138" s="93"/>
      <c r="M138" s="87"/>
      <c r="N138" s="16"/>
      <c r="O138" s="20"/>
      <c r="P138" s="21"/>
      <c r="Q138" s="21"/>
      <c r="R138" s="18"/>
    </row>
    <row r="139" spans="1:18" s="6" customFormat="1" x14ac:dyDescent="0.2">
      <c r="A139" s="19"/>
      <c r="B139" s="19"/>
      <c r="C139" s="2"/>
      <c r="D139" s="19"/>
      <c r="G139" s="66"/>
      <c r="I139" s="10"/>
      <c r="J139" s="10"/>
      <c r="K139" s="10"/>
      <c r="L139" s="93"/>
      <c r="M139" s="87"/>
      <c r="N139" s="16"/>
      <c r="O139" s="20"/>
      <c r="P139" s="21"/>
      <c r="Q139" s="21"/>
      <c r="R139" s="18"/>
    </row>
    <row r="140" spans="1:18" s="6" customFormat="1" x14ac:dyDescent="0.2">
      <c r="A140" s="19"/>
      <c r="B140" s="19"/>
      <c r="C140" s="2"/>
      <c r="D140" s="19"/>
      <c r="G140" s="66"/>
      <c r="I140" s="10"/>
      <c r="J140" s="10"/>
      <c r="K140" s="10"/>
      <c r="L140" s="93"/>
      <c r="M140" s="87"/>
      <c r="N140" s="16"/>
      <c r="O140" s="20"/>
      <c r="P140" s="21"/>
      <c r="Q140" s="21"/>
      <c r="R140" s="18"/>
    </row>
    <row r="141" spans="1:18" x14ac:dyDescent="0.2">
      <c r="G141" s="65"/>
      <c r="L141" s="89"/>
      <c r="M141" s="88"/>
    </row>
    <row r="142" spans="1:18" s="6" customFormat="1" x14ac:dyDescent="0.2">
      <c r="A142" s="19"/>
      <c r="B142" s="19"/>
      <c r="C142" s="2"/>
      <c r="D142" s="19"/>
      <c r="G142" s="66"/>
      <c r="I142" s="10"/>
      <c r="J142" s="10"/>
      <c r="K142" s="10"/>
      <c r="L142" s="93"/>
      <c r="M142" s="87"/>
      <c r="N142" s="16"/>
      <c r="O142" s="20"/>
      <c r="P142" s="21"/>
      <c r="Q142" s="21"/>
      <c r="R142" s="18"/>
    </row>
    <row r="143" spans="1:18" s="6" customFormat="1" x14ac:dyDescent="0.2">
      <c r="A143" s="19"/>
      <c r="B143" s="19"/>
      <c r="C143" s="2"/>
      <c r="D143" s="19"/>
      <c r="G143" s="66"/>
      <c r="I143" s="10"/>
      <c r="J143" s="10"/>
      <c r="K143" s="10"/>
      <c r="L143" s="93"/>
      <c r="M143" s="87"/>
      <c r="N143" s="16"/>
      <c r="O143" s="20"/>
      <c r="P143" s="21"/>
      <c r="Q143" s="21"/>
      <c r="R143" s="18"/>
    </row>
    <row r="144" spans="1:18" s="6" customFormat="1" x14ac:dyDescent="0.2">
      <c r="A144" s="19"/>
      <c r="B144" s="19"/>
      <c r="C144" s="2"/>
      <c r="D144" s="19"/>
      <c r="G144" s="66"/>
      <c r="I144" s="10"/>
      <c r="J144" s="10"/>
      <c r="K144" s="10"/>
      <c r="L144" s="93"/>
      <c r="M144" s="87"/>
      <c r="N144" s="16"/>
      <c r="O144" s="20"/>
      <c r="P144" s="21"/>
      <c r="Q144" s="21"/>
      <c r="R144" s="18"/>
    </row>
    <row r="145" spans="1:18" s="6" customFormat="1" x14ac:dyDescent="0.2">
      <c r="A145" s="19"/>
      <c r="B145" s="19"/>
      <c r="C145" s="2"/>
      <c r="D145" s="19"/>
      <c r="G145" s="66"/>
      <c r="I145" s="10"/>
      <c r="J145" s="10"/>
      <c r="K145" s="10"/>
      <c r="L145" s="93"/>
      <c r="M145" s="87"/>
      <c r="N145" s="16"/>
      <c r="O145" s="20"/>
      <c r="P145" s="21"/>
      <c r="Q145" s="21"/>
      <c r="R145" s="18"/>
    </row>
    <row r="146" spans="1:18" s="6" customFormat="1" x14ac:dyDescent="0.2">
      <c r="A146" s="19"/>
      <c r="B146" s="19"/>
      <c r="C146" s="2"/>
      <c r="D146" s="19"/>
      <c r="G146" s="66"/>
      <c r="I146" s="10"/>
      <c r="J146" s="10"/>
      <c r="K146" s="10"/>
      <c r="L146" s="93"/>
      <c r="M146" s="87"/>
      <c r="N146" s="16"/>
      <c r="O146" s="20"/>
      <c r="P146" s="21"/>
      <c r="Q146" s="21"/>
      <c r="R146" s="18"/>
    </row>
    <row r="147" spans="1:18" s="6" customFormat="1" x14ac:dyDescent="0.2">
      <c r="A147" s="19"/>
      <c r="B147" s="19"/>
      <c r="C147" s="2"/>
      <c r="D147" s="19"/>
      <c r="G147" s="66"/>
      <c r="I147" s="10"/>
      <c r="J147" s="10"/>
      <c r="K147" s="10"/>
      <c r="L147" s="93"/>
      <c r="M147" s="87"/>
      <c r="N147" s="16"/>
      <c r="O147" s="20"/>
      <c r="P147" s="21"/>
      <c r="Q147" s="21"/>
      <c r="R147" s="18"/>
    </row>
    <row r="148" spans="1:18" x14ac:dyDescent="0.2">
      <c r="G148" s="65"/>
      <c r="L148" s="89"/>
      <c r="M148" s="88"/>
    </row>
    <row r="149" spans="1:18" x14ac:dyDescent="0.2">
      <c r="G149" s="65"/>
      <c r="L149" s="89"/>
      <c r="M149" s="88"/>
    </row>
    <row r="150" spans="1:18" x14ac:dyDescent="0.2">
      <c r="G150" s="67"/>
      <c r="L150" s="89"/>
      <c r="M150" s="89"/>
    </row>
    <row r="151" spans="1:18" x14ac:dyDescent="0.2">
      <c r="G151" s="67"/>
      <c r="L151" s="89"/>
      <c r="M151" s="89"/>
    </row>
    <row r="152" spans="1:18" x14ac:dyDescent="0.2">
      <c r="G152" s="67"/>
      <c r="L152" s="89"/>
      <c r="M152" s="89"/>
    </row>
    <row r="153" spans="1:18" x14ac:dyDescent="0.2">
      <c r="G153" s="67"/>
      <c r="L153" s="89"/>
      <c r="M153" s="89"/>
    </row>
    <row r="154" spans="1:18" x14ac:dyDescent="0.2">
      <c r="G154" s="67"/>
      <c r="L154" s="89"/>
      <c r="M154" s="89"/>
    </row>
    <row r="155" spans="1:18" x14ac:dyDescent="0.2">
      <c r="G155" s="67"/>
      <c r="L155" s="89"/>
      <c r="M155" s="89"/>
    </row>
    <row r="156" spans="1:18" x14ac:dyDescent="0.2">
      <c r="G156" s="67"/>
      <c r="L156" s="89"/>
      <c r="M156" s="89"/>
    </row>
    <row r="157" spans="1:18" x14ac:dyDescent="0.2">
      <c r="G157" s="67"/>
      <c r="L157" s="89"/>
      <c r="M157" s="89"/>
    </row>
    <row r="158" spans="1:18" x14ac:dyDescent="0.2">
      <c r="G158" s="67"/>
      <c r="L158" s="89"/>
      <c r="M158" s="89"/>
    </row>
    <row r="159" spans="1:18" x14ac:dyDescent="0.2">
      <c r="G159" s="67"/>
      <c r="L159" s="89"/>
      <c r="M159" s="89"/>
    </row>
    <row r="160" spans="1:18" x14ac:dyDescent="0.2">
      <c r="G160" s="67"/>
      <c r="L160" s="89"/>
      <c r="M160" s="89"/>
    </row>
    <row r="161" spans="7:13" x14ac:dyDescent="0.2">
      <c r="G161" s="67"/>
      <c r="L161" s="89"/>
      <c r="M161" s="89"/>
    </row>
    <row r="162" spans="7:13" x14ac:dyDescent="0.2">
      <c r="G162" s="67"/>
      <c r="L162" s="89"/>
      <c r="M162" s="89"/>
    </row>
    <row r="163" spans="7:13" x14ac:dyDescent="0.2">
      <c r="G163" s="67"/>
      <c r="L163" s="89"/>
      <c r="M163" s="89"/>
    </row>
    <row r="164" spans="7:13" x14ac:dyDescent="0.2">
      <c r="G164" s="67"/>
      <c r="L164" s="89"/>
      <c r="M164" s="89"/>
    </row>
    <row r="165" spans="7:13" x14ac:dyDescent="0.2">
      <c r="G165" s="67"/>
      <c r="L165" s="89"/>
      <c r="M165" s="89"/>
    </row>
    <row r="166" spans="7:13" x14ac:dyDescent="0.2">
      <c r="G166" s="67"/>
      <c r="L166" s="89"/>
      <c r="M166" s="89"/>
    </row>
    <row r="167" spans="7:13" x14ac:dyDescent="0.2">
      <c r="G167" s="67"/>
      <c r="L167" s="89"/>
      <c r="M167" s="89"/>
    </row>
    <row r="168" spans="7:13" x14ac:dyDescent="0.2">
      <c r="G168" s="67"/>
      <c r="L168" s="89"/>
      <c r="M168" s="89"/>
    </row>
    <row r="169" spans="7:13" x14ac:dyDescent="0.2">
      <c r="G169" s="67"/>
      <c r="L169" s="89"/>
      <c r="M169" s="89"/>
    </row>
    <row r="170" spans="7:13" x14ac:dyDescent="0.2">
      <c r="L170" s="89"/>
      <c r="M170" s="89"/>
    </row>
    <row r="171" spans="7:13" x14ac:dyDescent="0.2">
      <c r="L171" s="89"/>
      <c r="M171" s="89"/>
    </row>
    <row r="180" spans="9:14" x14ac:dyDescent="0.2">
      <c r="I180" s="8">
        <f>SUM(I7:I179)</f>
        <v>111252.6</v>
      </c>
      <c r="J180" s="8">
        <f>SUM(J7:J179)</f>
        <v>111252.6</v>
      </c>
      <c r="K180" s="8"/>
      <c r="L180" s="90">
        <f>SUM(L7:L179)</f>
        <v>110793.60000000001</v>
      </c>
      <c r="M180" s="90"/>
      <c r="N180" s="17">
        <f>SUM(N7:N179)</f>
        <v>459</v>
      </c>
    </row>
    <row r="181" spans="9:14" x14ac:dyDescent="0.2">
      <c r="J181" s="12" t="s">
        <v>37</v>
      </c>
      <c r="K181" s="12"/>
      <c r="L181" s="91">
        <f>SUM(J180-L180)</f>
        <v>459</v>
      </c>
      <c r="M181" s="91"/>
    </row>
    <row r="184" spans="9:14" x14ac:dyDescent="0.2">
      <c r="J184" s="8" t="s">
        <v>40</v>
      </c>
      <c r="K184" s="8"/>
      <c r="L184" s="92">
        <f>L180/J180</f>
        <v>0.99587425372530625</v>
      </c>
      <c r="M184" s="92"/>
    </row>
  </sheetData>
  <dataValidations count="1">
    <dataValidation type="list" allowBlank="1" showInputMessage="1" showErrorMessage="1" sqref="C5:C179" xr:uid="{50B1ED40-D278-7541-B2C1-4E8B51B790D7}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V245"/>
  <sheetViews>
    <sheetView zoomScale="86" zoomScaleNormal="86" workbookViewId="0">
      <pane xSplit="12" ySplit="1" topLeftCell="M2" activePane="bottomRight" state="frozen"/>
      <selection pane="topRight" activeCell="J1" sqref="J1"/>
      <selection pane="bottomLeft" activeCell="A2" sqref="A2"/>
      <selection pane="bottomRight" activeCell="B13" sqref="B13"/>
    </sheetView>
  </sheetViews>
  <sheetFormatPr baseColWidth="10" defaultRowHeight="16" x14ac:dyDescent="0.2"/>
  <cols>
    <col min="1" max="1" width="11.6640625" customWidth="1"/>
    <col min="2" max="2" width="22.1640625" customWidth="1"/>
    <col min="3" max="3" width="20.5" style="2" customWidth="1"/>
    <col min="4" max="4" width="29" style="2" bestFit="1" customWidth="1"/>
    <col min="5" max="5" width="32.5" style="2" customWidth="1"/>
    <col min="6" max="6" width="25.6640625" style="2" customWidth="1"/>
    <col min="7" max="7" width="25.5" style="2" customWidth="1"/>
    <col min="8" max="8" width="13.6640625" style="7" customWidth="1"/>
    <col min="9" max="9" width="14.5" style="7" customWidth="1"/>
    <col min="10" max="10" width="16.5" style="31" customWidth="1"/>
    <col min="11" max="11" width="22.6640625" style="31" customWidth="1"/>
    <col min="12" max="12" width="17.1640625" style="7" customWidth="1"/>
    <col min="13" max="13" width="16.5" style="31" customWidth="1"/>
    <col min="14" max="14" width="11.5" style="1" customWidth="1"/>
    <col min="15" max="15" width="10.83203125" style="2"/>
    <col min="16" max="16" width="86.83203125" style="33" customWidth="1"/>
    <col min="17" max="17" width="12.33203125" style="7" customWidth="1"/>
    <col min="18" max="18" width="14.33203125" bestFit="1" customWidth="1"/>
    <col min="20" max="20" width="15" style="2" customWidth="1"/>
    <col min="21" max="21" width="13.1640625" style="2" customWidth="1"/>
    <col min="22" max="22" width="12.6640625" style="2" customWidth="1"/>
    <col min="25" max="25" width="11.5" customWidth="1"/>
  </cols>
  <sheetData>
    <row r="2" spans="1:22" ht="21" x14ac:dyDescent="0.25">
      <c r="C2" s="2" t="s">
        <v>46</v>
      </c>
      <c r="D2" s="63">
        <f ca="1">TODAY()</f>
        <v>43863</v>
      </c>
      <c r="E2" s="15"/>
      <c r="F2" s="15"/>
      <c r="I2" s="7" t="s">
        <v>45</v>
      </c>
    </row>
    <row r="4" spans="1:22" ht="17" x14ac:dyDescent="0.2">
      <c r="A4" s="2" t="s">
        <v>135</v>
      </c>
      <c r="B4" s="2" t="s">
        <v>208</v>
      </c>
      <c r="C4" s="2" t="s">
        <v>190</v>
      </c>
      <c r="D4" s="2" t="s">
        <v>71</v>
      </c>
      <c r="E4" s="2" t="s">
        <v>72</v>
      </c>
      <c r="F4" s="2" t="s">
        <v>96</v>
      </c>
      <c r="G4" s="2" t="s">
        <v>73</v>
      </c>
      <c r="H4" s="7" t="s">
        <v>192</v>
      </c>
      <c r="I4" s="7" t="s">
        <v>193</v>
      </c>
      <c r="J4" s="31" t="s">
        <v>76</v>
      </c>
      <c r="K4" s="31" t="s">
        <v>91</v>
      </c>
      <c r="L4" s="7" t="s">
        <v>77</v>
      </c>
      <c r="M4" s="31" t="s">
        <v>194</v>
      </c>
      <c r="N4" s="1" t="s">
        <v>5</v>
      </c>
      <c r="O4" s="2" t="s">
        <v>6</v>
      </c>
      <c r="P4" s="33" t="s">
        <v>47</v>
      </c>
      <c r="Q4" s="7" t="s">
        <v>2</v>
      </c>
      <c r="R4" t="s">
        <v>70</v>
      </c>
      <c r="S4" t="s">
        <v>51</v>
      </c>
      <c r="T4" s="35" t="s">
        <v>48</v>
      </c>
      <c r="U4" s="35" t="s">
        <v>49</v>
      </c>
      <c r="V4" s="35" t="s">
        <v>50</v>
      </c>
    </row>
    <row r="5" spans="1:22" x14ac:dyDescent="0.2">
      <c r="A5" s="2" t="s">
        <v>136</v>
      </c>
      <c r="B5" s="2"/>
      <c r="C5" s="65" t="s">
        <v>206</v>
      </c>
      <c r="D5" s="2" t="s">
        <v>52</v>
      </c>
      <c r="E5" s="2" t="s">
        <v>131</v>
      </c>
      <c r="F5" s="2" t="s">
        <v>101</v>
      </c>
      <c r="G5" s="2" t="s">
        <v>53</v>
      </c>
      <c r="H5" s="7">
        <v>3752</v>
      </c>
      <c r="I5" s="7">
        <v>3752</v>
      </c>
      <c r="J5" s="31">
        <v>43480</v>
      </c>
      <c r="L5" s="7">
        <v>3752</v>
      </c>
      <c r="M5" s="31">
        <v>43511</v>
      </c>
      <c r="N5" s="1">
        <v>43541</v>
      </c>
      <c r="Q5" s="7">
        <v>0</v>
      </c>
      <c r="T5" s="35"/>
      <c r="U5" s="35"/>
      <c r="V5" s="35"/>
    </row>
    <row r="6" spans="1:22" x14ac:dyDescent="0.2">
      <c r="A6" s="2" t="s">
        <v>136</v>
      </c>
      <c r="B6" s="2"/>
      <c r="C6" s="65" t="s">
        <v>205</v>
      </c>
      <c r="D6" s="2" t="s">
        <v>54</v>
      </c>
      <c r="E6" s="2" t="s">
        <v>120</v>
      </c>
      <c r="F6" s="2">
        <v>24827</v>
      </c>
      <c r="G6" s="2" t="s">
        <v>121</v>
      </c>
      <c r="H6" s="7">
        <v>1250</v>
      </c>
      <c r="I6" s="7">
        <v>1250</v>
      </c>
      <c r="J6" s="31">
        <v>43476</v>
      </c>
      <c r="L6" s="7">
        <v>1250</v>
      </c>
      <c r="M6" s="31">
        <v>43668</v>
      </c>
      <c r="N6" s="1">
        <v>43541</v>
      </c>
      <c r="Q6" s="7">
        <v>0</v>
      </c>
      <c r="T6" s="35">
        <v>2</v>
      </c>
      <c r="U6" s="35"/>
      <c r="V6" s="35">
        <v>450</v>
      </c>
    </row>
    <row r="7" spans="1:22" x14ac:dyDescent="0.2">
      <c r="A7" s="2" t="s">
        <v>136</v>
      </c>
      <c r="B7" s="2"/>
      <c r="C7" s="65" t="s">
        <v>204</v>
      </c>
      <c r="D7" s="2" t="s">
        <v>55</v>
      </c>
      <c r="E7" s="2" t="s">
        <v>122</v>
      </c>
      <c r="F7" s="2">
        <v>14010</v>
      </c>
      <c r="G7" s="2" t="s">
        <v>123</v>
      </c>
      <c r="H7" s="7">
        <v>600</v>
      </c>
      <c r="I7" s="7">
        <v>600</v>
      </c>
      <c r="J7" s="31">
        <v>43480</v>
      </c>
      <c r="L7" s="7">
        <v>600</v>
      </c>
      <c r="M7" s="31">
        <v>43542</v>
      </c>
      <c r="N7" s="1">
        <v>43541</v>
      </c>
      <c r="Q7" s="7">
        <v>0</v>
      </c>
      <c r="T7" s="35">
        <v>1</v>
      </c>
      <c r="U7" s="35"/>
      <c r="V7" s="35">
        <v>200</v>
      </c>
    </row>
    <row r="8" spans="1:22" s="6" customFormat="1" ht="34" x14ac:dyDescent="0.2">
      <c r="A8" s="19" t="s">
        <v>136</v>
      </c>
      <c r="B8" s="19"/>
      <c r="C8" s="66" t="s">
        <v>203</v>
      </c>
      <c r="D8" s="19" t="s">
        <v>29</v>
      </c>
      <c r="E8" s="19" t="s">
        <v>56</v>
      </c>
      <c r="F8" s="19">
        <v>6511</v>
      </c>
      <c r="G8" s="19" t="s">
        <v>107</v>
      </c>
      <c r="H8" s="10">
        <v>545.9</v>
      </c>
      <c r="I8" s="10">
        <v>655.08000000000004</v>
      </c>
      <c r="J8" s="32">
        <v>43490</v>
      </c>
      <c r="K8" s="32"/>
      <c r="L8" s="10" t="s">
        <v>94</v>
      </c>
      <c r="M8" s="32"/>
      <c r="N8" s="30">
        <v>43541</v>
      </c>
      <c r="O8" s="19">
        <v>264</v>
      </c>
      <c r="P8" s="34" t="s">
        <v>58</v>
      </c>
      <c r="Q8" s="10">
        <v>655.08000000000004</v>
      </c>
      <c r="T8" s="36"/>
      <c r="U8" s="36">
        <v>450</v>
      </c>
      <c r="V8" s="36">
        <v>95.899999999999977</v>
      </c>
    </row>
    <row r="9" spans="1:22" x14ac:dyDescent="0.2">
      <c r="A9" s="2" t="s">
        <v>136</v>
      </c>
      <c r="B9" s="2" t="s">
        <v>209</v>
      </c>
      <c r="C9" s="65" t="s">
        <v>202</v>
      </c>
      <c r="D9" s="2" t="s">
        <v>26</v>
      </c>
      <c r="E9" s="2" t="s">
        <v>59</v>
      </c>
      <c r="F9" s="2" t="s">
        <v>126</v>
      </c>
      <c r="G9" s="2" t="s">
        <v>57</v>
      </c>
      <c r="H9" s="7">
        <v>1200</v>
      </c>
      <c r="I9" s="7">
        <v>1200</v>
      </c>
      <c r="J9" s="31">
        <v>43490</v>
      </c>
      <c r="K9" s="31" t="s">
        <v>93</v>
      </c>
      <c r="L9" s="7">
        <v>1200</v>
      </c>
      <c r="M9" s="31">
        <v>43542</v>
      </c>
      <c r="N9" s="1">
        <v>43541</v>
      </c>
      <c r="O9" s="2" t="s">
        <v>69</v>
      </c>
      <c r="Q9" s="7">
        <v>0</v>
      </c>
      <c r="T9" s="35">
        <v>2</v>
      </c>
      <c r="U9" s="35"/>
      <c r="V9" s="35">
        <v>400</v>
      </c>
    </row>
    <row r="10" spans="1:22" x14ac:dyDescent="0.2">
      <c r="A10" s="2" t="s">
        <v>136</v>
      </c>
      <c r="B10" s="2"/>
      <c r="C10" s="65" t="s">
        <v>201</v>
      </c>
      <c r="D10" s="2" t="s">
        <v>26</v>
      </c>
      <c r="E10" s="2" t="s">
        <v>60</v>
      </c>
      <c r="F10" s="2" t="s">
        <v>127</v>
      </c>
      <c r="G10" s="2" t="s">
        <v>61</v>
      </c>
      <c r="H10" s="7">
        <v>1500</v>
      </c>
      <c r="I10" s="7">
        <v>1800</v>
      </c>
      <c r="J10" s="31">
        <v>43490</v>
      </c>
      <c r="L10" s="7">
        <v>1800</v>
      </c>
      <c r="M10" s="31">
        <v>43549</v>
      </c>
      <c r="N10" s="1">
        <v>43541</v>
      </c>
      <c r="O10" s="2" t="s">
        <v>69</v>
      </c>
      <c r="Q10" s="7">
        <v>0</v>
      </c>
      <c r="T10" s="35">
        <v>1</v>
      </c>
      <c r="U10" s="35"/>
      <c r="V10" s="35">
        <v>1100</v>
      </c>
    </row>
    <row r="11" spans="1:22" x14ac:dyDescent="0.2">
      <c r="A11" s="2" t="s">
        <v>136</v>
      </c>
      <c r="B11" s="2"/>
      <c r="C11" s="65" t="s">
        <v>200</v>
      </c>
      <c r="D11" s="2" t="s">
        <v>63</v>
      </c>
      <c r="E11" s="2" t="s">
        <v>62</v>
      </c>
      <c r="F11" s="2" t="s">
        <v>125</v>
      </c>
      <c r="G11" s="2" t="s">
        <v>124</v>
      </c>
      <c r="H11" s="7">
        <v>13106.8</v>
      </c>
      <c r="I11" s="7">
        <v>13106.8</v>
      </c>
      <c r="J11" s="31">
        <v>43497</v>
      </c>
      <c r="L11" s="7">
        <v>13106.8</v>
      </c>
      <c r="M11" s="31">
        <v>43623</v>
      </c>
      <c r="N11" s="1">
        <v>43569</v>
      </c>
      <c r="O11" s="2" t="s">
        <v>69</v>
      </c>
      <c r="Q11" s="7">
        <v>0</v>
      </c>
      <c r="T11" s="35"/>
      <c r="U11" s="35"/>
      <c r="V11" s="35">
        <v>13106.8</v>
      </c>
    </row>
    <row r="12" spans="1:22" x14ac:dyDescent="0.2">
      <c r="A12" s="2" t="s">
        <v>136</v>
      </c>
      <c r="B12" s="2"/>
      <c r="C12" s="65" t="s">
        <v>199</v>
      </c>
      <c r="D12" s="2" t="s">
        <v>22</v>
      </c>
      <c r="E12" s="2" t="s">
        <v>117</v>
      </c>
      <c r="F12" s="2" t="s">
        <v>130</v>
      </c>
      <c r="G12" s="2" t="s">
        <v>64</v>
      </c>
      <c r="H12" s="7">
        <v>800</v>
      </c>
      <c r="I12" s="7">
        <v>800</v>
      </c>
      <c r="J12" s="31">
        <v>43500</v>
      </c>
      <c r="L12" s="7">
        <v>800</v>
      </c>
      <c r="M12" s="31">
        <v>43571</v>
      </c>
      <c r="N12" s="1">
        <v>43569</v>
      </c>
      <c r="O12" s="2" t="s">
        <v>69</v>
      </c>
      <c r="Q12" s="7">
        <v>0</v>
      </c>
      <c r="T12" s="35">
        <v>1</v>
      </c>
      <c r="U12" s="35"/>
      <c r="V12" s="35">
        <v>400</v>
      </c>
    </row>
    <row r="13" spans="1:22" x14ac:dyDescent="0.2">
      <c r="A13" s="2" t="s">
        <v>136</v>
      </c>
      <c r="B13" s="2"/>
      <c r="C13" s="65" t="s">
        <v>198</v>
      </c>
      <c r="D13" s="2" t="s">
        <v>22</v>
      </c>
      <c r="E13" s="2" t="s">
        <v>117</v>
      </c>
      <c r="F13" s="2" t="s">
        <v>128</v>
      </c>
      <c r="G13" s="2" t="s">
        <v>64</v>
      </c>
      <c r="H13" s="7">
        <v>977.29</v>
      </c>
      <c r="I13" s="7">
        <v>977.29</v>
      </c>
      <c r="J13" s="31">
        <v>43500</v>
      </c>
      <c r="L13" s="7">
        <v>977.29</v>
      </c>
      <c r="M13" s="31">
        <v>43571</v>
      </c>
      <c r="N13" s="1">
        <v>43569</v>
      </c>
      <c r="O13" s="2" t="s">
        <v>69</v>
      </c>
      <c r="Q13" s="7">
        <v>0</v>
      </c>
      <c r="T13" s="35">
        <v>1</v>
      </c>
      <c r="U13" s="35"/>
      <c r="V13" s="35">
        <v>577.29</v>
      </c>
    </row>
    <row r="14" spans="1:22" x14ac:dyDescent="0.2">
      <c r="A14" s="19" t="s">
        <v>137</v>
      </c>
      <c r="B14" s="19"/>
      <c r="C14" s="66" t="s">
        <v>197</v>
      </c>
      <c r="D14" s="2" t="s">
        <v>22</v>
      </c>
      <c r="E14" s="2" t="s">
        <v>117</v>
      </c>
      <c r="F14" s="2" t="s">
        <v>129</v>
      </c>
      <c r="G14" s="2" t="s">
        <v>64</v>
      </c>
      <c r="H14" s="7">
        <v>79500</v>
      </c>
      <c r="I14" s="7">
        <v>79500</v>
      </c>
      <c r="J14" s="31">
        <v>43500</v>
      </c>
      <c r="L14" s="7">
        <v>79500</v>
      </c>
      <c r="M14" s="31">
        <v>43542</v>
      </c>
      <c r="N14" s="1">
        <v>43569</v>
      </c>
      <c r="O14" s="2" t="s">
        <v>69</v>
      </c>
      <c r="Q14" s="7">
        <v>0</v>
      </c>
      <c r="T14" s="35">
        <v>40</v>
      </c>
      <c r="U14" s="35">
        <v>44000</v>
      </c>
      <c r="V14" s="35">
        <v>19500</v>
      </c>
    </row>
    <row r="15" spans="1:22" x14ac:dyDescent="0.2">
      <c r="A15" s="19" t="s">
        <v>137</v>
      </c>
      <c r="B15" s="19"/>
      <c r="C15" s="66" t="s">
        <v>196</v>
      </c>
      <c r="D15" s="2" t="s">
        <v>23</v>
      </c>
      <c r="E15" s="2" t="s">
        <v>114</v>
      </c>
      <c r="F15" s="2" t="s">
        <v>115</v>
      </c>
      <c r="G15" s="2" t="s">
        <v>116</v>
      </c>
      <c r="H15" s="7">
        <v>15500</v>
      </c>
      <c r="I15" s="7">
        <v>15500</v>
      </c>
      <c r="J15" s="31">
        <v>43500</v>
      </c>
      <c r="L15" s="7">
        <v>15131</v>
      </c>
      <c r="M15" s="31">
        <v>43568</v>
      </c>
      <c r="N15" s="1">
        <v>43569</v>
      </c>
      <c r="O15" s="2" t="s">
        <v>69</v>
      </c>
      <c r="Q15" s="7">
        <v>369</v>
      </c>
      <c r="T15" s="35">
        <v>30</v>
      </c>
      <c r="U15" s="35"/>
      <c r="V15" s="35">
        <v>3500</v>
      </c>
    </row>
    <row r="16" spans="1:22" x14ac:dyDescent="0.2">
      <c r="A16" s="2"/>
      <c r="B16" s="2"/>
      <c r="C16" s="65"/>
      <c r="T16" s="35"/>
      <c r="U16" s="35"/>
      <c r="V16" s="35"/>
    </row>
    <row r="17" spans="1:22" x14ac:dyDescent="0.2">
      <c r="A17" s="2"/>
      <c r="B17" s="2"/>
      <c r="T17" s="35"/>
      <c r="U17" s="35"/>
      <c r="V17" s="35"/>
    </row>
    <row r="18" spans="1:22" x14ac:dyDescent="0.2">
      <c r="A18" s="2"/>
      <c r="B18" s="2"/>
      <c r="T18" s="35"/>
      <c r="U18" s="35"/>
      <c r="V18" s="35"/>
    </row>
    <row r="19" spans="1:22" x14ac:dyDescent="0.2">
      <c r="A19" s="2"/>
      <c r="B19" s="2"/>
      <c r="T19" s="35"/>
      <c r="U19" s="35"/>
      <c r="V19" s="35"/>
    </row>
    <row r="20" spans="1:22" x14ac:dyDescent="0.2">
      <c r="A20" s="2"/>
      <c r="B20" s="2"/>
      <c r="T20" s="35"/>
      <c r="U20" s="35"/>
      <c r="V20" s="35"/>
    </row>
    <row r="21" spans="1:22" x14ac:dyDescent="0.2">
      <c r="A21" s="2"/>
      <c r="B21" s="2"/>
      <c r="K21" s="31" t="s">
        <v>68</v>
      </c>
      <c r="T21" s="35"/>
      <c r="U21" s="35"/>
      <c r="V21" s="35"/>
    </row>
    <row r="22" spans="1:22" x14ac:dyDescent="0.2">
      <c r="A22" s="2"/>
      <c r="B22" s="2"/>
      <c r="T22" s="35"/>
      <c r="U22" s="35"/>
      <c r="V22" s="35"/>
    </row>
    <row r="23" spans="1:22" x14ac:dyDescent="0.2">
      <c r="A23" s="2"/>
      <c r="B23" s="2"/>
      <c r="T23" s="35"/>
      <c r="U23" s="35"/>
      <c r="V23" s="35"/>
    </row>
    <row r="24" spans="1:22" x14ac:dyDescent="0.2">
      <c r="A24" s="2"/>
      <c r="B24" s="2"/>
      <c r="T24" s="35"/>
      <c r="U24" s="35"/>
      <c r="V24" s="35"/>
    </row>
    <row r="25" spans="1:22" x14ac:dyDescent="0.2">
      <c r="A25" s="2"/>
      <c r="B25" s="2"/>
      <c r="T25" s="35"/>
      <c r="U25" s="35"/>
      <c r="V25" s="35"/>
    </row>
    <row r="26" spans="1:22" x14ac:dyDescent="0.2">
      <c r="A26" s="2"/>
      <c r="B26" s="2"/>
      <c r="T26" s="35"/>
      <c r="U26" s="35"/>
      <c r="V26" s="35"/>
    </row>
    <row r="27" spans="1:22" x14ac:dyDescent="0.2">
      <c r="A27" s="2"/>
      <c r="B27" s="2"/>
      <c r="T27" s="35"/>
      <c r="U27" s="35"/>
      <c r="V27" s="35"/>
    </row>
    <row r="28" spans="1:22" x14ac:dyDescent="0.2">
      <c r="A28" s="2"/>
      <c r="B28" s="2"/>
      <c r="T28" s="35"/>
      <c r="U28" s="35"/>
      <c r="V28" s="35"/>
    </row>
    <row r="29" spans="1:22" x14ac:dyDescent="0.2">
      <c r="A29" s="2"/>
      <c r="B29" s="2"/>
      <c r="T29" s="35"/>
      <c r="U29" s="35"/>
      <c r="V29" s="35"/>
    </row>
    <row r="30" spans="1:22" x14ac:dyDescent="0.2">
      <c r="A30" s="2"/>
      <c r="B30" s="2"/>
      <c r="T30" s="35"/>
      <c r="U30" s="35"/>
      <c r="V30" s="35"/>
    </row>
    <row r="31" spans="1:22" x14ac:dyDescent="0.2">
      <c r="A31" s="2"/>
      <c r="B31" s="2"/>
      <c r="F31" s="65"/>
      <c r="T31" s="35"/>
      <c r="U31" s="35"/>
      <c r="V31" s="35"/>
    </row>
    <row r="32" spans="1:22" x14ac:dyDescent="0.2">
      <c r="A32" s="2"/>
      <c r="B32" s="2"/>
      <c r="T32" s="35"/>
      <c r="U32" s="35"/>
      <c r="V32" s="35"/>
    </row>
    <row r="33" spans="1:22" x14ac:dyDescent="0.2">
      <c r="A33" s="2"/>
      <c r="B33" s="2"/>
      <c r="F33" s="69"/>
      <c r="T33" s="35"/>
      <c r="U33" s="35"/>
      <c r="V33" s="35"/>
    </row>
    <row r="34" spans="1:22" x14ac:dyDescent="0.2">
      <c r="A34" s="2"/>
      <c r="B34" s="2"/>
      <c r="T34" s="35"/>
      <c r="U34" s="35"/>
      <c r="V34" s="35"/>
    </row>
    <row r="35" spans="1:22" s="6" customFormat="1" x14ac:dyDescent="0.2">
      <c r="A35" s="19"/>
      <c r="B35" s="19"/>
      <c r="C35" s="19"/>
      <c r="D35" s="19"/>
      <c r="E35" s="19"/>
      <c r="F35" s="19"/>
      <c r="G35" s="19"/>
      <c r="H35" s="10"/>
      <c r="I35" s="10"/>
      <c r="J35" s="32"/>
      <c r="K35" s="32"/>
      <c r="L35" s="10"/>
      <c r="M35" s="32"/>
      <c r="N35" s="30"/>
      <c r="O35" s="19"/>
      <c r="P35" s="34"/>
      <c r="Q35" s="10"/>
      <c r="T35" s="36"/>
      <c r="U35" s="36"/>
      <c r="V35" s="36"/>
    </row>
    <row r="36" spans="1:22" x14ac:dyDescent="0.2">
      <c r="A36" s="2"/>
      <c r="B36" s="2"/>
      <c r="T36" s="35"/>
      <c r="U36" s="35"/>
      <c r="V36" s="35"/>
    </row>
    <row r="37" spans="1:22" x14ac:dyDescent="0.2">
      <c r="A37" s="2"/>
      <c r="B37" s="2"/>
      <c r="T37" s="35"/>
      <c r="U37" s="35"/>
      <c r="V37" s="35"/>
    </row>
    <row r="38" spans="1:22" x14ac:dyDescent="0.2">
      <c r="A38" s="2"/>
      <c r="B38" s="2"/>
      <c r="T38" s="35"/>
      <c r="U38" s="35"/>
      <c r="V38" s="35"/>
    </row>
    <row r="39" spans="1:22" x14ac:dyDescent="0.2">
      <c r="A39" s="2"/>
      <c r="B39" s="2"/>
      <c r="T39" s="35"/>
      <c r="U39" s="35"/>
      <c r="V39" s="35"/>
    </row>
    <row r="40" spans="1:22" x14ac:dyDescent="0.2">
      <c r="A40" s="2"/>
      <c r="B40" s="2"/>
      <c r="T40" s="35"/>
      <c r="U40" s="35"/>
      <c r="V40" s="35"/>
    </row>
    <row r="41" spans="1:22" x14ac:dyDescent="0.2">
      <c r="A41" s="2"/>
      <c r="B41" s="2"/>
      <c r="T41" s="35"/>
      <c r="U41" s="35"/>
      <c r="V41" s="35"/>
    </row>
    <row r="42" spans="1:22" x14ac:dyDescent="0.2">
      <c r="A42" s="2"/>
      <c r="B42" s="2"/>
      <c r="T42" s="35"/>
      <c r="U42" s="35"/>
      <c r="V42" s="35"/>
    </row>
    <row r="43" spans="1:22" x14ac:dyDescent="0.2">
      <c r="A43" s="2"/>
      <c r="B43" s="2"/>
      <c r="T43" s="35"/>
      <c r="U43" s="35"/>
      <c r="V43" s="35"/>
    </row>
    <row r="44" spans="1:22" x14ac:dyDescent="0.2">
      <c r="A44" s="2"/>
      <c r="B44" s="2"/>
      <c r="T44" s="35"/>
      <c r="U44" s="35"/>
      <c r="V44" s="35"/>
    </row>
    <row r="45" spans="1:22" x14ac:dyDescent="0.2">
      <c r="A45" s="2"/>
      <c r="B45" s="2"/>
      <c r="T45" s="35"/>
      <c r="U45" s="35"/>
      <c r="V45" s="35"/>
    </row>
    <row r="46" spans="1:22" x14ac:dyDescent="0.2">
      <c r="A46" s="2"/>
      <c r="B46" s="2"/>
      <c r="T46" s="35"/>
      <c r="U46" s="35"/>
      <c r="V46" s="35"/>
    </row>
    <row r="47" spans="1:22" s="6" customFormat="1" x14ac:dyDescent="0.2">
      <c r="A47" s="19"/>
      <c r="B47" s="19"/>
      <c r="C47" s="19"/>
      <c r="D47" s="19"/>
      <c r="E47" s="19"/>
      <c r="F47" s="19"/>
      <c r="G47" s="19"/>
      <c r="H47" s="10"/>
      <c r="I47" s="10"/>
      <c r="J47" s="32"/>
      <c r="K47" s="32"/>
      <c r="L47" s="10"/>
      <c r="M47" s="32"/>
      <c r="N47" s="30"/>
      <c r="O47" s="19"/>
      <c r="P47" s="34"/>
      <c r="Q47" s="10"/>
      <c r="T47" s="36"/>
      <c r="U47" s="36"/>
      <c r="V47" s="36"/>
    </row>
    <row r="48" spans="1:22" x14ac:dyDescent="0.2">
      <c r="A48" s="2"/>
      <c r="B48" s="2"/>
      <c r="T48" s="35"/>
      <c r="U48" s="35"/>
      <c r="V48" s="35"/>
    </row>
    <row r="49" spans="1:22" x14ac:dyDescent="0.2">
      <c r="A49" s="2"/>
      <c r="B49" s="2"/>
      <c r="T49" s="35"/>
      <c r="U49" s="35"/>
      <c r="V49" s="35"/>
    </row>
    <row r="50" spans="1:22" x14ac:dyDescent="0.2">
      <c r="A50" s="2"/>
      <c r="B50" s="2"/>
      <c r="T50" s="35"/>
      <c r="U50" s="35"/>
      <c r="V50" s="35"/>
    </row>
    <row r="51" spans="1:22" x14ac:dyDescent="0.2">
      <c r="A51" s="2"/>
      <c r="B51" s="2"/>
      <c r="T51" s="35"/>
      <c r="U51" s="35"/>
      <c r="V51" s="35"/>
    </row>
    <row r="52" spans="1:22" x14ac:dyDescent="0.2">
      <c r="A52" s="2"/>
      <c r="B52" s="2"/>
      <c r="T52" s="35"/>
      <c r="U52" s="35"/>
      <c r="V52" s="35"/>
    </row>
    <row r="53" spans="1:22" x14ac:dyDescent="0.2">
      <c r="A53" s="2"/>
      <c r="B53" s="2"/>
      <c r="T53" s="35"/>
      <c r="U53" s="35"/>
      <c r="V53" s="35"/>
    </row>
    <row r="54" spans="1:22" x14ac:dyDescent="0.2">
      <c r="A54" s="2"/>
      <c r="B54" s="2"/>
      <c r="T54" s="35"/>
      <c r="U54" s="35"/>
      <c r="V54" s="35"/>
    </row>
    <row r="55" spans="1:22" x14ac:dyDescent="0.2">
      <c r="A55" s="2"/>
      <c r="B55" s="2"/>
      <c r="T55" s="35"/>
      <c r="U55" s="35"/>
      <c r="V55" s="35"/>
    </row>
    <row r="56" spans="1:22" x14ac:dyDescent="0.2">
      <c r="A56" s="2"/>
      <c r="B56" s="2"/>
      <c r="T56" s="35"/>
      <c r="U56" s="35"/>
      <c r="V56" s="35"/>
    </row>
    <row r="57" spans="1:22" x14ac:dyDescent="0.2">
      <c r="A57" s="2"/>
      <c r="B57" s="2"/>
      <c r="T57" s="35"/>
      <c r="U57" s="35"/>
      <c r="V57" s="35"/>
    </row>
    <row r="58" spans="1:22" x14ac:dyDescent="0.2">
      <c r="A58" s="2"/>
      <c r="B58" s="2"/>
      <c r="T58" s="35"/>
      <c r="U58" s="35"/>
      <c r="V58" s="35"/>
    </row>
    <row r="59" spans="1:22" x14ac:dyDescent="0.2">
      <c r="A59" s="2"/>
      <c r="B59" s="2"/>
      <c r="T59" s="35"/>
      <c r="U59" s="35"/>
      <c r="V59" s="35"/>
    </row>
    <row r="60" spans="1:22" x14ac:dyDescent="0.2">
      <c r="A60" s="2"/>
      <c r="B60" s="2"/>
      <c r="T60" s="35"/>
      <c r="U60" s="35"/>
      <c r="V60" s="35"/>
    </row>
    <row r="61" spans="1:22" x14ac:dyDescent="0.2">
      <c r="A61" s="2"/>
      <c r="B61" s="2"/>
      <c r="T61" s="35"/>
      <c r="U61" s="35"/>
      <c r="V61" s="35"/>
    </row>
    <row r="62" spans="1:22" x14ac:dyDescent="0.2">
      <c r="A62" s="2"/>
      <c r="B62" s="2"/>
      <c r="T62" s="35"/>
      <c r="U62" s="35"/>
      <c r="V62" s="35"/>
    </row>
    <row r="63" spans="1:22" x14ac:dyDescent="0.2">
      <c r="A63" s="2"/>
      <c r="B63" s="2"/>
      <c r="T63" s="35"/>
      <c r="U63" s="35"/>
      <c r="V63" s="35"/>
    </row>
    <row r="64" spans="1:22" x14ac:dyDescent="0.2">
      <c r="A64" s="2"/>
      <c r="B64" s="2"/>
      <c r="T64" s="35"/>
      <c r="U64" s="35"/>
      <c r="V64" s="35"/>
    </row>
    <row r="65" spans="1:22" x14ac:dyDescent="0.2">
      <c r="A65" s="2"/>
      <c r="B65" s="2"/>
      <c r="T65" s="35"/>
      <c r="U65" s="35"/>
      <c r="V65" s="35"/>
    </row>
    <row r="66" spans="1:22" x14ac:dyDescent="0.2">
      <c r="A66" s="2"/>
      <c r="B66" s="2"/>
      <c r="T66" s="35"/>
      <c r="U66" s="35"/>
      <c r="V66" s="35"/>
    </row>
    <row r="67" spans="1:22" x14ac:dyDescent="0.2">
      <c r="A67" s="2"/>
      <c r="B67" s="2"/>
      <c r="T67" s="35"/>
      <c r="U67" s="35"/>
      <c r="V67" s="35"/>
    </row>
    <row r="68" spans="1:22" x14ac:dyDescent="0.2">
      <c r="A68" s="2"/>
      <c r="B68" s="2"/>
      <c r="T68" s="35"/>
      <c r="U68" s="35"/>
      <c r="V68" s="35"/>
    </row>
    <row r="69" spans="1:22" x14ac:dyDescent="0.2">
      <c r="A69" s="2"/>
      <c r="B69" s="2"/>
      <c r="T69" s="35"/>
      <c r="U69" s="35"/>
      <c r="V69" s="35"/>
    </row>
    <row r="70" spans="1:22" x14ac:dyDescent="0.2">
      <c r="A70" s="2"/>
      <c r="B70" s="2"/>
      <c r="T70" s="35"/>
      <c r="U70" s="35"/>
      <c r="V70" s="35"/>
    </row>
    <row r="71" spans="1:22" x14ac:dyDescent="0.2">
      <c r="A71" s="2"/>
      <c r="B71" s="2"/>
      <c r="T71" s="35"/>
      <c r="U71" s="35"/>
      <c r="V71" s="35"/>
    </row>
    <row r="72" spans="1:22" x14ac:dyDescent="0.2">
      <c r="A72" s="2"/>
      <c r="B72" s="2"/>
      <c r="T72" s="35"/>
      <c r="U72" s="35"/>
      <c r="V72" s="35"/>
    </row>
    <row r="73" spans="1:22" x14ac:dyDescent="0.2">
      <c r="A73" s="2"/>
      <c r="B73" s="2"/>
      <c r="T73" s="35"/>
      <c r="U73" s="35"/>
      <c r="V73" s="35"/>
    </row>
    <row r="74" spans="1:22" x14ac:dyDescent="0.2">
      <c r="A74" s="2"/>
      <c r="B74" s="2"/>
      <c r="T74" s="35"/>
      <c r="U74" s="35"/>
      <c r="V74" s="35"/>
    </row>
    <row r="75" spans="1:22" x14ac:dyDescent="0.2">
      <c r="A75" s="2"/>
      <c r="B75" s="2"/>
      <c r="T75" s="35"/>
      <c r="U75" s="35"/>
      <c r="V75" s="35"/>
    </row>
    <row r="76" spans="1:22" x14ac:dyDescent="0.2">
      <c r="A76" s="2"/>
      <c r="B76" s="2"/>
      <c r="T76" s="35"/>
      <c r="U76" s="35"/>
      <c r="V76" s="35"/>
    </row>
    <row r="77" spans="1:22" x14ac:dyDescent="0.2">
      <c r="A77" s="2"/>
      <c r="B77" s="2"/>
      <c r="T77" s="35"/>
      <c r="U77" s="35"/>
      <c r="V77" s="35"/>
    </row>
    <row r="78" spans="1:22" x14ac:dyDescent="0.2">
      <c r="A78" s="2"/>
      <c r="B78" s="2"/>
      <c r="T78" s="35"/>
      <c r="U78" s="35"/>
      <c r="V78" s="35"/>
    </row>
    <row r="79" spans="1:22" x14ac:dyDescent="0.2">
      <c r="A79" s="2"/>
      <c r="B79" s="2"/>
      <c r="T79" s="35"/>
      <c r="U79" s="35"/>
      <c r="V79" s="35"/>
    </row>
    <row r="80" spans="1:22" x14ac:dyDescent="0.2">
      <c r="A80" s="2"/>
      <c r="B80" s="2"/>
      <c r="T80" s="35"/>
      <c r="U80" s="35"/>
      <c r="V80" s="35"/>
    </row>
    <row r="81" spans="1:22" x14ac:dyDescent="0.2">
      <c r="A81" s="2"/>
      <c r="B81" s="2"/>
      <c r="T81" s="35"/>
      <c r="U81" s="35"/>
      <c r="V81" s="35"/>
    </row>
    <row r="82" spans="1:22" x14ac:dyDescent="0.2">
      <c r="A82" s="2"/>
      <c r="B82" s="2"/>
      <c r="T82" s="35"/>
      <c r="U82" s="35"/>
      <c r="V82" s="35"/>
    </row>
    <row r="83" spans="1:22" x14ac:dyDescent="0.2">
      <c r="A83" s="2"/>
      <c r="B83" s="2"/>
      <c r="T83" s="35"/>
      <c r="U83" s="35"/>
      <c r="V83" s="35"/>
    </row>
    <row r="84" spans="1:22" x14ac:dyDescent="0.2">
      <c r="A84" s="2"/>
      <c r="B84" s="2"/>
      <c r="T84" s="35"/>
      <c r="U84" s="35"/>
      <c r="V84" s="35"/>
    </row>
    <row r="85" spans="1:22" x14ac:dyDescent="0.2">
      <c r="A85" s="2"/>
      <c r="B85" s="2"/>
      <c r="T85" s="35"/>
      <c r="U85" s="35"/>
      <c r="V85" s="35"/>
    </row>
    <row r="86" spans="1:22" x14ac:dyDescent="0.2">
      <c r="A86" s="2"/>
      <c r="B86" s="2"/>
      <c r="T86" s="35"/>
      <c r="U86" s="35"/>
      <c r="V86" s="35"/>
    </row>
    <row r="87" spans="1:22" x14ac:dyDescent="0.2">
      <c r="A87" s="2"/>
      <c r="B87" s="2"/>
      <c r="T87" s="35"/>
      <c r="U87" s="35"/>
      <c r="V87" s="35"/>
    </row>
    <row r="88" spans="1:22" s="6" customFormat="1" x14ac:dyDescent="0.2">
      <c r="A88" s="19"/>
      <c r="B88" s="19"/>
      <c r="C88" s="19"/>
      <c r="D88" s="19"/>
      <c r="E88" s="19"/>
      <c r="F88" s="19"/>
      <c r="G88" s="19"/>
      <c r="H88" s="10"/>
      <c r="I88" s="10"/>
      <c r="J88" s="32"/>
      <c r="K88" s="32"/>
      <c r="L88" s="10"/>
      <c r="M88" s="32"/>
      <c r="N88" s="30"/>
      <c r="O88" s="19"/>
      <c r="P88" s="34"/>
      <c r="Q88" s="10"/>
      <c r="T88" s="36"/>
      <c r="U88" s="36"/>
      <c r="V88" s="36"/>
    </row>
    <row r="89" spans="1:22" x14ac:dyDescent="0.2">
      <c r="A89" s="2"/>
      <c r="B89" s="2"/>
      <c r="T89" s="35"/>
      <c r="U89" s="35"/>
      <c r="V89" s="35"/>
    </row>
    <row r="90" spans="1:22" x14ac:dyDescent="0.2">
      <c r="A90" s="2"/>
      <c r="B90" s="2"/>
      <c r="T90" s="35"/>
      <c r="U90" s="35"/>
      <c r="V90" s="35"/>
    </row>
    <row r="91" spans="1:22" x14ac:dyDescent="0.2">
      <c r="A91" s="2"/>
      <c r="B91" s="2"/>
      <c r="T91" s="35"/>
      <c r="U91" s="35"/>
      <c r="V91" s="35"/>
    </row>
    <row r="92" spans="1:22" x14ac:dyDescent="0.2">
      <c r="A92" s="2"/>
      <c r="B92" s="2"/>
      <c r="T92" s="35"/>
      <c r="U92" s="35"/>
      <c r="V92" s="35"/>
    </row>
    <row r="93" spans="1:22" x14ac:dyDescent="0.2">
      <c r="A93" s="2"/>
      <c r="B93" s="2"/>
      <c r="T93" s="35"/>
      <c r="U93" s="35"/>
      <c r="V93" s="35"/>
    </row>
    <row r="94" spans="1:22" s="6" customFormat="1" x14ac:dyDescent="0.2">
      <c r="A94" s="19"/>
      <c r="B94" s="19"/>
      <c r="C94" s="19"/>
      <c r="D94" s="19"/>
      <c r="E94" s="19"/>
      <c r="F94" s="19"/>
      <c r="G94" s="19"/>
      <c r="H94" s="10"/>
      <c r="I94" s="10"/>
      <c r="J94" s="32"/>
      <c r="K94" s="32"/>
      <c r="L94" s="10"/>
      <c r="M94" s="32"/>
      <c r="N94" s="30"/>
      <c r="O94" s="19"/>
      <c r="P94" s="34"/>
      <c r="Q94" s="10"/>
      <c r="T94" s="36"/>
      <c r="U94" s="36"/>
      <c r="V94" s="36"/>
    </row>
    <row r="95" spans="1:22" x14ac:dyDescent="0.2">
      <c r="A95" s="2"/>
      <c r="B95" s="2"/>
      <c r="T95" s="35"/>
      <c r="U95" s="35"/>
      <c r="V95" s="35"/>
    </row>
    <row r="96" spans="1:22" x14ac:dyDescent="0.2">
      <c r="A96" s="2"/>
      <c r="B96" s="2"/>
      <c r="T96" s="35"/>
      <c r="U96" s="35"/>
      <c r="V96" s="35"/>
    </row>
    <row r="97" spans="1:22" x14ac:dyDescent="0.2">
      <c r="A97" s="2"/>
      <c r="B97" s="2"/>
      <c r="T97" s="35"/>
      <c r="U97" s="35"/>
      <c r="V97" s="35"/>
    </row>
    <row r="98" spans="1:22" x14ac:dyDescent="0.2">
      <c r="A98" s="2"/>
      <c r="B98" s="2"/>
      <c r="T98" s="35"/>
      <c r="U98" s="35"/>
      <c r="V98" s="35"/>
    </row>
    <row r="99" spans="1:22" x14ac:dyDescent="0.2">
      <c r="A99" s="2"/>
      <c r="B99" s="2"/>
      <c r="T99" s="35"/>
      <c r="U99" s="35"/>
      <c r="V99" s="35"/>
    </row>
    <row r="100" spans="1:22" s="23" customFormat="1" x14ac:dyDescent="0.2">
      <c r="A100" s="22"/>
      <c r="B100" s="22"/>
      <c r="C100" s="22"/>
      <c r="D100" s="22"/>
      <c r="E100" s="22"/>
      <c r="F100" s="22"/>
      <c r="G100" s="22"/>
      <c r="H100" s="24"/>
      <c r="I100" s="24"/>
      <c r="J100" s="38"/>
      <c r="K100" s="38"/>
      <c r="L100" s="24"/>
      <c r="M100" s="38"/>
      <c r="N100" s="39"/>
      <c r="O100" s="22"/>
      <c r="P100" s="40"/>
      <c r="Q100" s="24"/>
      <c r="T100" s="41"/>
      <c r="U100" s="41"/>
      <c r="V100" s="41"/>
    </row>
    <row r="101" spans="1:22" x14ac:dyDescent="0.2">
      <c r="A101" s="2"/>
      <c r="B101" s="2"/>
      <c r="T101" s="35"/>
      <c r="U101" s="35"/>
      <c r="V101" s="35"/>
    </row>
    <row r="102" spans="1:22" x14ac:dyDescent="0.2">
      <c r="A102" s="2"/>
      <c r="B102" s="2"/>
      <c r="T102" s="35"/>
      <c r="U102" s="35"/>
      <c r="V102" s="35"/>
    </row>
    <row r="103" spans="1:22" x14ac:dyDescent="0.2">
      <c r="A103" s="19"/>
      <c r="B103" s="19"/>
      <c r="C103" s="19"/>
      <c r="T103" s="35"/>
      <c r="U103" s="35"/>
      <c r="V103" s="35"/>
    </row>
    <row r="104" spans="1:22" x14ac:dyDescent="0.2">
      <c r="A104" s="2"/>
      <c r="B104" s="2"/>
      <c r="T104" s="35"/>
      <c r="U104" s="35"/>
      <c r="V104" s="35"/>
    </row>
    <row r="105" spans="1:22" x14ac:dyDescent="0.2">
      <c r="A105" s="19"/>
      <c r="B105" s="19"/>
      <c r="C105" s="19"/>
      <c r="T105" s="35"/>
      <c r="U105" s="35"/>
      <c r="V105" s="35"/>
    </row>
    <row r="106" spans="1:22" x14ac:dyDescent="0.2">
      <c r="A106" s="19"/>
      <c r="B106" s="19"/>
      <c r="C106" s="19"/>
      <c r="T106" s="35"/>
      <c r="U106" s="35"/>
      <c r="V106" s="35"/>
    </row>
    <row r="107" spans="1:22" x14ac:dyDescent="0.2">
      <c r="A107" s="2"/>
      <c r="B107" s="2"/>
      <c r="T107" s="35"/>
      <c r="U107" s="35"/>
      <c r="V107" s="35"/>
    </row>
    <row r="108" spans="1:22" s="23" customFormat="1" x14ac:dyDescent="0.2">
      <c r="A108" s="22"/>
      <c r="B108" s="22"/>
      <c r="C108" s="22"/>
      <c r="D108" s="22"/>
      <c r="E108" s="22"/>
      <c r="F108" s="22"/>
      <c r="G108" s="22"/>
      <c r="H108" s="24"/>
      <c r="I108" s="24"/>
      <c r="J108" s="38"/>
      <c r="K108" s="38"/>
      <c r="L108" s="24"/>
      <c r="M108" s="38"/>
      <c r="N108" s="39"/>
      <c r="O108" s="22"/>
      <c r="P108" s="40"/>
      <c r="Q108" s="24"/>
      <c r="T108" s="41"/>
      <c r="U108" s="41"/>
      <c r="V108" s="41"/>
    </row>
    <row r="109" spans="1:22" x14ac:dyDescent="0.2">
      <c r="A109" s="2"/>
      <c r="B109" s="2"/>
      <c r="E109" s="22"/>
      <c r="T109" s="35"/>
      <c r="U109" s="35"/>
      <c r="V109" s="35"/>
    </row>
    <row r="110" spans="1:22" s="6" customFormat="1" x14ac:dyDescent="0.2">
      <c r="A110" s="19"/>
      <c r="B110" s="19"/>
      <c r="C110" s="19"/>
      <c r="D110" s="19"/>
      <c r="E110" s="19"/>
      <c r="F110" s="19"/>
      <c r="G110" s="19"/>
      <c r="H110" s="10"/>
      <c r="I110" s="10"/>
      <c r="J110" s="32"/>
      <c r="K110" s="32"/>
      <c r="L110" s="10"/>
      <c r="M110" s="32"/>
      <c r="N110" s="30"/>
      <c r="O110" s="19"/>
      <c r="P110" s="34"/>
      <c r="Q110" s="10"/>
      <c r="T110" s="36"/>
      <c r="U110" s="36"/>
      <c r="V110" s="36"/>
    </row>
    <row r="111" spans="1:22" x14ac:dyDescent="0.2">
      <c r="A111" s="2"/>
      <c r="B111" s="2"/>
      <c r="T111" s="35"/>
      <c r="U111" s="35"/>
      <c r="V111" s="35"/>
    </row>
    <row r="112" spans="1:22" x14ac:dyDescent="0.2">
      <c r="A112" s="2"/>
      <c r="B112" s="2"/>
      <c r="T112" s="35"/>
      <c r="U112" s="35"/>
      <c r="V112" s="35"/>
    </row>
    <row r="113" spans="1:22" x14ac:dyDescent="0.2">
      <c r="A113" s="2"/>
      <c r="B113" s="2"/>
      <c r="T113" s="35"/>
      <c r="U113" s="35"/>
      <c r="V113" s="35"/>
    </row>
    <row r="114" spans="1:22" x14ac:dyDescent="0.2">
      <c r="A114" s="2"/>
      <c r="B114" s="2"/>
      <c r="T114" s="35"/>
      <c r="U114" s="35"/>
      <c r="V114" s="35"/>
    </row>
    <row r="115" spans="1:22" x14ac:dyDescent="0.2">
      <c r="A115" s="19"/>
      <c r="B115" s="19"/>
      <c r="C115" s="19"/>
      <c r="F115" s="70"/>
      <c r="T115" s="35"/>
      <c r="U115" s="35"/>
      <c r="V115" s="35"/>
    </row>
    <row r="116" spans="1:22" x14ac:dyDescent="0.2">
      <c r="A116" s="22"/>
      <c r="B116" s="22"/>
      <c r="C116" s="22"/>
      <c r="T116" s="35"/>
      <c r="U116" s="35"/>
      <c r="V116" s="35"/>
    </row>
    <row r="117" spans="1:22" x14ac:dyDescent="0.2">
      <c r="A117" s="2"/>
      <c r="B117" s="2"/>
      <c r="T117" s="35"/>
      <c r="U117" s="35"/>
      <c r="V117" s="35"/>
    </row>
    <row r="118" spans="1:22" x14ac:dyDescent="0.2">
      <c r="A118" s="2"/>
      <c r="B118" s="2"/>
      <c r="T118" s="35"/>
      <c r="U118" s="35"/>
      <c r="V118" s="35"/>
    </row>
    <row r="119" spans="1:22" x14ac:dyDescent="0.2">
      <c r="A119" s="2"/>
      <c r="B119" s="2"/>
      <c r="T119" s="35"/>
      <c r="U119" s="35"/>
      <c r="V119" s="35"/>
    </row>
    <row r="120" spans="1:22" x14ac:dyDescent="0.2">
      <c r="A120" s="2"/>
      <c r="B120" s="2"/>
      <c r="T120" s="35"/>
      <c r="U120" s="35"/>
      <c r="V120" s="35"/>
    </row>
    <row r="121" spans="1:22" x14ac:dyDescent="0.2">
      <c r="A121" s="22"/>
      <c r="B121" s="22"/>
      <c r="C121" s="22"/>
      <c r="T121" s="35"/>
      <c r="U121" s="35"/>
      <c r="V121" s="35"/>
    </row>
    <row r="122" spans="1:22" s="23" customFormat="1" x14ac:dyDescent="0.2">
      <c r="A122" s="22"/>
      <c r="B122" s="22"/>
      <c r="C122" s="22"/>
      <c r="D122" s="22"/>
      <c r="E122" s="22"/>
      <c r="F122" s="22"/>
      <c r="G122" s="22"/>
      <c r="H122" s="24"/>
      <c r="I122" s="24"/>
      <c r="J122" s="38"/>
      <c r="K122" s="38"/>
      <c r="L122" s="24"/>
      <c r="M122" s="38"/>
      <c r="N122" s="39"/>
      <c r="O122" s="22"/>
      <c r="P122" s="40"/>
      <c r="Q122" s="24"/>
      <c r="T122" s="41"/>
      <c r="U122" s="41"/>
      <c r="V122" s="41"/>
    </row>
    <row r="123" spans="1:22" x14ac:dyDescent="0.2">
      <c r="A123" s="2"/>
      <c r="B123" s="2"/>
      <c r="T123" s="35"/>
      <c r="U123" s="35"/>
      <c r="V123" s="35"/>
    </row>
    <row r="124" spans="1:22" x14ac:dyDescent="0.2">
      <c r="A124" s="2"/>
      <c r="B124" s="2"/>
      <c r="T124" s="35"/>
      <c r="U124" s="35"/>
      <c r="V124" s="35"/>
    </row>
    <row r="125" spans="1:22" x14ac:dyDescent="0.2">
      <c r="A125" s="2"/>
      <c r="B125" s="2"/>
      <c r="T125" s="35"/>
      <c r="U125" s="35"/>
      <c r="V125" s="35"/>
    </row>
    <row r="126" spans="1:22" x14ac:dyDescent="0.2">
      <c r="A126" s="2"/>
      <c r="B126" s="2"/>
      <c r="T126" s="35"/>
      <c r="U126" s="35"/>
      <c r="V126" s="35"/>
    </row>
    <row r="127" spans="1:22" s="23" customFormat="1" x14ac:dyDescent="0.2">
      <c r="A127" s="22"/>
      <c r="B127" s="22"/>
      <c r="C127" s="22"/>
      <c r="D127" s="22"/>
      <c r="E127" s="22"/>
      <c r="F127" s="65"/>
      <c r="G127" s="22"/>
      <c r="H127" s="24"/>
      <c r="I127" s="24"/>
      <c r="J127" s="38"/>
      <c r="K127" s="38"/>
      <c r="L127" s="24"/>
      <c r="M127" s="38"/>
      <c r="N127" s="39"/>
      <c r="O127" s="22"/>
      <c r="P127" s="40"/>
      <c r="Q127" s="24"/>
      <c r="T127" s="41"/>
      <c r="U127" s="41"/>
      <c r="V127" s="41"/>
    </row>
    <row r="128" spans="1:22" s="23" customFormat="1" x14ac:dyDescent="0.2">
      <c r="A128" s="22"/>
      <c r="B128" s="22"/>
      <c r="C128" s="22"/>
      <c r="D128" s="22"/>
      <c r="E128" s="22"/>
      <c r="F128" s="22"/>
      <c r="G128" s="22"/>
      <c r="H128" s="24"/>
      <c r="I128" s="24"/>
      <c r="J128" s="38"/>
      <c r="K128" s="38"/>
      <c r="L128" s="24"/>
      <c r="M128" s="38"/>
      <c r="N128" s="39"/>
      <c r="O128" s="22"/>
      <c r="P128" s="40"/>
      <c r="Q128" s="24"/>
      <c r="T128" s="41"/>
      <c r="U128" s="41"/>
      <c r="V128" s="41"/>
    </row>
    <row r="129" spans="1:22" x14ac:dyDescent="0.2">
      <c r="A129" s="2"/>
      <c r="B129" s="2"/>
      <c r="T129" s="35"/>
      <c r="U129" s="35"/>
      <c r="V129" s="35"/>
    </row>
    <row r="130" spans="1:22" x14ac:dyDescent="0.2">
      <c r="A130" s="2"/>
      <c r="B130" s="2"/>
      <c r="T130" s="35"/>
      <c r="U130" s="35"/>
      <c r="V130" s="35"/>
    </row>
    <row r="131" spans="1:22" x14ac:dyDescent="0.2">
      <c r="A131" s="2"/>
      <c r="B131" s="2"/>
      <c r="T131" s="35"/>
      <c r="U131" s="35"/>
      <c r="V131" s="35"/>
    </row>
    <row r="132" spans="1:22" s="23" customFormat="1" x14ac:dyDescent="0.2">
      <c r="A132" s="22"/>
      <c r="B132" s="22"/>
      <c r="C132" s="22"/>
      <c r="D132" s="22"/>
      <c r="E132" s="22"/>
      <c r="F132" s="22"/>
      <c r="G132" s="22"/>
      <c r="H132" s="24"/>
      <c r="I132" s="24"/>
      <c r="J132" s="38"/>
      <c r="K132" s="38"/>
      <c r="L132" s="24"/>
      <c r="M132" s="38"/>
      <c r="N132" s="39"/>
      <c r="O132" s="22"/>
      <c r="P132" s="40"/>
      <c r="Q132" s="24"/>
      <c r="T132" s="41"/>
      <c r="U132" s="41"/>
      <c r="V132" s="41"/>
    </row>
    <row r="133" spans="1:22" x14ac:dyDescent="0.2">
      <c r="A133" s="2"/>
      <c r="B133" s="2"/>
      <c r="T133" s="35"/>
      <c r="U133" s="35"/>
      <c r="V133" s="35"/>
    </row>
    <row r="134" spans="1:22" s="6" customFormat="1" x14ac:dyDescent="0.2">
      <c r="A134" s="19"/>
      <c r="B134" s="19"/>
      <c r="C134" s="19"/>
      <c r="D134" s="19"/>
      <c r="E134" s="19"/>
      <c r="F134" s="19"/>
      <c r="G134" s="19"/>
      <c r="H134" s="10"/>
      <c r="I134" s="10"/>
      <c r="J134" s="32"/>
      <c r="K134" s="32"/>
      <c r="L134" s="10"/>
      <c r="M134" s="32"/>
      <c r="N134" s="30"/>
      <c r="O134" s="19"/>
      <c r="P134" s="34"/>
      <c r="Q134" s="10"/>
      <c r="T134" s="36"/>
      <c r="U134" s="36"/>
      <c r="V134" s="36"/>
    </row>
    <row r="135" spans="1:22" x14ac:dyDescent="0.2">
      <c r="A135" s="2"/>
      <c r="B135" s="2"/>
      <c r="T135" s="35"/>
      <c r="U135" s="35"/>
      <c r="V135" s="35"/>
    </row>
    <row r="136" spans="1:22" x14ac:dyDescent="0.2">
      <c r="A136" s="2"/>
      <c r="B136" s="2"/>
      <c r="T136" s="35"/>
      <c r="U136" s="35"/>
      <c r="V136" s="35"/>
    </row>
    <row r="137" spans="1:22" x14ac:dyDescent="0.2">
      <c r="A137" s="2"/>
      <c r="B137" s="2"/>
      <c r="T137" s="35"/>
      <c r="U137" s="35"/>
      <c r="V137" s="35"/>
    </row>
    <row r="138" spans="1:22" s="6" customFormat="1" x14ac:dyDescent="0.2">
      <c r="A138" s="19"/>
      <c r="B138" s="19"/>
      <c r="C138" s="19"/>
      <c r="D138" s="19"/>
      <c r="E138" s="19"/>
      <c r="F138" s="19"/>
      <c r="G138" s="19"/>
      <c r="H138" s="10"/>
      <c r="I138" s="10"/>
      <c r="J138" s="32"/>
      <c r="K138" s="32"/>
      <c r="L138" s="10"/>
      <c r="M138" s="32"/>
      <c r="N138" s="30"/>
      <c r="O138" s="19"/>
      <c r="P138" s="34"/>
      <c r="Q138" s="10"/>
      <c r="T138" s="36"/>
      <c r="U138" s="36"/>
      <c r="V138" s="36"/>
    </row>
    <row r="139" spans="1:22" x14ac:dyDescent="0.2">
      <c r="A139" s="2"/>
      <c r="B139" s="2"/>
      <c r="T139" s="35"/>
      <c r="U139" s="35"/>
      <c r="V139" s="35"/>
    </row>
    <row r="140" spans="1:22" x14ac:dyDescent="0.2">
      <c r="A140" s="2"/>
      <c r="B140" s="2"/>
      <c r="T140" s="35"/>
      <c r="U140" s="35"/>
      <c r="V140" s="35"/>
    </row>
    <row r="141" spans="1:22" s="6" customFormat="1" x14ac:dyDescent="0.2">
      <c r="A141" s="19"/>
      <c r="B141" s="19"/>
      <c r="C141" s="19"/>
      <c r="D141" s="19"/>
      <c r="E141" s="19"/>
      <c r="F141" s="19"/>
      <c r="G141" s="19"/>
      <c r="H141" s="10"/>
      <c r="I141" s="10"/>
      <c r="J141" s="32"/>
      <c r="K141" s="32"/>
      <c r="L141" s="10"/>
      <c r="M141" s="32"/>
      <c r="N141" s="30"/>
      <c r="O141" s="19"/>
      <c r="P141" s="34"/>
      <c r="Q141" s="10"/>
      <c r="T141" s="36"/>
      <c r="U141" s="36"/>
      <c r="V141" s="36"/>
    </row>
    <row r="142" spans="1:22" x14ac:dyDescent="0.2">
      <c r="A142" s="2"/>
      <c r="B142" s="2"/>
      <c r="T142" s="35"/>
      <c r="U142" s="35"/>
      <c r="V142" s="35"/>
    </row>
    <row r="143" spans="1:22" x14ac:dyDescent="0.2">
      <c r="A143" s="2"/>
      <c r="B143" s="2"/>
      <c r="T143" s="35"/>
      <c r="U143" s="35"/>
      <c r="V143" s="35"/>
    </row>
    <row r="144" spans="1:22" x14ac:dyDescent="0.2">
      <c r="A144" s="2"/>
      <c r="B144" s="2"/>
      <c r="T144" s="35"/>
      <c r="U144" s="35"/>
      <c r="V144" s="35"/>
    </row>
    <row r="145" spans="1:22" x14ac:dyDescent="0.2">
      <c r="A145" s="2"/>
      <c r="B145" s="2"/>
      <c r="T145" s="35"/>
      <c r="U145" s="35"/>
      <c r="V145" s="35"/>
    </row>
    <row r="146" spans="1:22" x14ac:dyDescent="0.2">
      <c r="A146" s="2"/>
      <c r="B146" s="2"/>
      <c r="E146" s="71"/>
      <c r="F146" s="71"/>
      <c r="G146" s="71"/>
      <c r="T146" s="35"/>
      <c r="U146" s="35"/>
      <c r="V146" s="35"/>
    </row>
    <row r="147" spans="1:22" x14ac:dyDescent="0.2">
      <c r="A147" s="2"/>
      <c r="B147" s="2"/>
      <c r="T147" s="35"/>
      <c r="U147" s="35"/>
      <c r="V147" s="35"/>
    </row>
    <row r="148" spans="1:22" x14ac:dyDescent="0.2">
      <c r="A148" s="19"/>
      <c r="B148" s="19"/>
      <c r="C148" s="19"/>
      <c r="T148" s="35"/>
      <c r="U148" s="35"/>
      <c r="V148" s="35"/>
    </row>
    <row r="149" spans="1:22" x14ac:dyDescent="0.2">
      <c r="A149" s="2"/>
      <c r="B149" s="2"/>
      <c r="T149" s="35"/>
      <c r="U149" s="35"/>
      <c r="V149" s="35"/>
    </row>
    <row r="150" spans="1:22" x14ac:dyDescent="0.2">
      <c r="A150" s="2"/>
      <c r="B150" s="2"/>
      <c r="T150" s="35"/>
      <c r="U150" s="35"/>
      <c r="V150" s="35"/>
    </row>
    <row r="151" spans="1:22" x14ac:dyDescent="0.2">
      <c r="A151" s="2"/>
      <c r="B151" s="2"/>
      <c r="T151" s="35"/>
      <c r="U151" s="35"/>
      <c r="V151" s="35"/>
    </row>
    <row r="152" spans="1:22" x14ac:dyDescent="0.2">
      <c r="A152" s="2"/>
      <c r="B152" s="2"/>
      <c r="T152" s="35"/>
      <c r="U152" s="35"/>
      <c r="V152" s="35"/>
    </row>
    <row r="153" spans="1:22" x14ac:dyDescent="0.2">
      <c r="A153" s="2"/>
      <c r="B153" s="2"/>
      <c r="T153" s="35"/>
      <c r="U153" s="35"/>
      <c r="V153" s="35"/>
    </row>
    <row r="154" spans="1:22" x14ac:dyDescent="0.2">
      <c r="A154" s="2"/>
      <c r="B154" s="2"/>
      <c r="T154" s="35"/>
      <c r="U154" s="35"/>
      <c r="V154" s="35"/>
    </row>
    <row r="155" spans="1:22" x14ac:dyDescent="0.2">
      <c r="A155" s="19"/>
      <c r="B155" s="19"/>
      <c r="C155" s="19"/>
      <c r="T155" s="35"/>
      <c r="U155" s="35"/>
      <c r="V155" s="35"/>
    </row>
    <row r="156" spans="1:22" s="6" customFormat="1" x14ac:dyDescent="0.2">
      <c r="A156" s="19"/>
      <c r="B156" s="19"/>
      <c r="C156" s="19"/>
      <c r="D156" s="19"/>
      <c r="E156" s="19"/>
      <c r="F156" s="19"/>
      <c r="G156" s="19"/>
      <c r="H156" s="10"/>
      <c r="I156" s="10"/>
      <c r="J156" s="32"/>
      <c r="K156" s="32"/>
      <c r="L156" s="10"/>
      <c r="M156" s="32"/>
      <c r="N156" s="30"/>
      <c r="O156" s="19"/>
      <c r="P156" s="34"/>
      <c r="Q156" s="10"/>
      <c r="T156" s="36"/>
      <c r="U156" s="36"/>
      <c r="V156" s="36"/>
    </row>
    <row r="157" spans="1:22" x14ac:dyDescent="0.2">
      <c r="A157" s="2"/>
      <c r="B157" s="2"/>
      <c r="T157" s="35"/>
      <c r="U157" s="35"/>
      <c r="V157" s="35"/>
    </row>
    <row r="158" spans="1:22" x14ac:dyDescent="0.2">
      <c r="A158" s="2"/>
      <c r="B158" s="2"/>
      <c r="T158" s="35"/>
      <c r="U158" s="35"/>
      <c r="V158" s="35"/>
    </row>
    <row r="159" spans="1:22" s="23" customFormat="1" x14ac:dyDescent="0.2">
      <c r="A159" s="22"/>
      <c r="B159" s="22"/>
      <c r="C159" s="22"/>
      <c r="D159" s="22"/>
      <c r="E159" s="2"/>
      <c r="F159" s="22"/>
      <c r="G159" s="22"/>
      <c r="H159" s="24"/>
      <c r="I159" s="24"/>
      <c r="J159" s="38"/>
      <c r="K159" s="38"/>
      <c r="L159" s="24"/>
      <c r="M159" s="38"/>
      <c r="N159" s="39"/>
      <c r="O159" s="22"/>
      <c r="P159" s="40"/>
      <c r="Q159" s="24"/>
      <c r="T159" s="41"/>
      <c r="U159" s="41"/>
      <c r="V159" s="41"/>
    </row>
    <row r="160" spans="1:22" s="6" customFormat="1" x14ac:dyDescent="0.2">
      <c r="A160" s="19"/>
      <c r="B160" s="19"/>
      <c r="C160" s="19"/>
      <c r="D160" s="19"/>
      <c r="E160" s="19"/>
      <c r="F160" s="19"/>
      <c r="G160" s="19"/>
      <c r="H160" s="10"/>
      <c r="I160" s="10"/>
      <c r="J160" s="32"/>
      <c r="K160" s="32"/>
      <c r="L160" s="10"/>
      <c r="M160" s="32"/>
      <c r="N160" s="30"/>
      <c r="O160" s="19"/>
      <c r="P160" s="34"/>
      <c r="Q160" s="10"/>
      <c r="T160" s="36"/>
      <c r="U160" s="36"/>
      <c r="V160" s="36"/>
    </row>
    <row r="161" spans="1:22" s="23" customFormat="1" x14ac:dyDescent="0.2">
      <c r="A161" s="22"/>
      <c r="B161" s="22"/>
      <c r="C161" s="22"/>
      <c r="D161" s="22"/>
      <c r="E161" s="22"/>
      <c r="F161" s="22"/>
      <c r="G161" s="22"/>
      <c r="H161" s="24"/>
      <c r="I161" s="24"/>
      <c r="J161" s="38"/>
      <c r="K161" s="38"/>
      <c r="L161" s="24"/>
      <c r="M161" s="38"/>
      <c r="N161" s="39"/>
      <c r="O161" s="22"/>
      <c r="P161" s="40"/>
      <c r="Q161" s="24"/>
      <c r="T161" s="41"/>
      <c r="U161" s="41"/>
      <c r="V161" s="41"/>
    </row>
    <row r="162" spans="1:22" x14ac:dyDescent="0.2">
      <c r="A162" s="2"/>
      <c r="B162" s="2"/>
      <c r="T162" s="35"/>
      <c r="U162" s="35"/>
      <c r="V162" s="35"/>
    </row>
    <row r="163" spans="1:22" s="6" customFormat="1" x14ac:dyDescent="0.2">
      <c r="A163" s="19"/>
      <c r="B163" s="19"/>
      <c r="C163" s="19"/>
      <c r="D163" s="19"/>
      <c r="E163" s="19"/>
      <c r="F163" s="19"/>
      <c r="G163" s="19"/>
      <c r="H163" s="10"/>
      <c r="I163" s="10"/>
      <c r="J163" s="32"/>
      <c r="K163" s="32"/>
      <c r="L163" s="10"/>
      <c r="M163" s="32"/>
      <c r="N163" s="30"/>
      <c r="O163" s="19"/>
      <c r="P163" s="34"/>
      <c r="Q163" s="10"/>
      <c r="T163" s="36"/>
      <c r="U163" s="36"/>
      <c r="V163" s="36"/>
    </row>
    <row r="164" spans="1:22" s="23" customFormat="1" x14ac:dyDescent="0.2">
      <c r="A164" s="22"/>
      <c r="B164" s="22"/>
      <c r="C164" s="22"/>
      <c r="D164" s="22"/>
      <c r="E164" s="22"/>
      <c r="F164" s="22"/>
      <c r="G164" s="22"/>
      <c r="H164" s="24"/>
      <c r="I164" s="24"/>
      <c r="J164" s="38"/>
      <c r="K164" s="38"/>
      <c r="L164" s="24"/>
      <c r="M164" s="38"/>
      <c r="N164" s="39"/>
      <c r="O164" s="22"/>
      <c r="P164" s="40"/>
      <c r="Q164" s="24"/>
      <c r="T164" s="41"/>
      <c r="U164" s="41"/>
      <c r="V164" s="41"/>
    </row>
    <row r="165" spans="1:22" s="23" customFormat="1" x14ac:dyDescent="0.2">
      <c r="A165" s="22"/>
      <c r="B165" s="22"/>
      <c r="C165" s="22"/>
      <c r="D165" s="22"/>
      <c r="E165" s="22"/>
      <c r="F165" s="22"/>
      <c r="G165" s="22"/>
      <c r="H165" s="24"/>
      <c r="I165" s="24"/>
      <c r="J165" s="38"/>
      <c r="K165" s="38"/>
      <c r="L165" s="24"/>
      <c r="M165" s="38"/>
      <c r="N165" s="39"/>
      <c r="O165" s="22"/>
      <c r="P165" s="40"/>
      <c r="Q165" s="24"/>
      <c r="T165" s="41"/>
      <c r="U165" s="41"/>
      <c r="V165" s="41"/>
    </row>
    <row r="166" spans="1:22" s="23" customFormat="1" x14ac:dyDescent="0.2">
      <c r="A166" s="22"/>
      <c r="B166" s="22"/>
      <c r="C166" s="22"/>
      <c r="D166" s="22"/>
      <c r="E166" s="2"/>
      <c r="F166" s="22"/>
      <c r="G166" s="22"/>
      <c r="H166" s="24"/>
      <c r="I166" s="24"/>
      <c r="J166" s="38"/>
      <c r="K166" s="38"/>
      <c r="L166" s="24"/>
      <c r="M166" s="38"/>
      <c r="N166" s="39"/>
      <c r="O166" s="22"/>
      <c r="P166" s="40"/>
      <c r="Q166" s="24"/>
      <c r="T166" s="41"/>
      <c r="U166" s="41"/>
      <c r="V166" s="41"/>
    </row>
    <row r="167" spans="1:22" s="6" customFormat="1" x14ac:dyDescent="0.2">
      <c r="A167" s="19"/>
      <c r="B167" s="19"/>
      <c r="C167" s="19"/>
      <c r="D167" s="19"/>
      <c r="E167" s="19"/>
      <c r="F167" s="19"/>
      <c r="G167" s="19"/>
      <c r="H167" s="10"/>
      <c r="I167" s="10"/>
      <c r="J167" s="32"/>
      <c r="K167" s="32"/>
      <c r="L167" s="10"/>
      <c r="M167" s="32"/>
      <c r="N167" s="30"/>
      <c r="O167" s="19"/>
      <c r="P167" s="34"/>
      <c r="Q167" s="10"/>
      <c r="T167" s="36"/>
      <c r="U167" s="36"/>
      <c r="V167" s="36"/>
    </row>
    <row r="168" spans="1:22" s="23" customFormat="1" x14ac:dyDescent="0.2">
      <c r="A168" s="22"/>
      <c r="B168" s="22"/>
      <c r="C168" s="22"/>
      <c r="D168" s="22"/>
      <c r="E168" s="22"/>
      <c r="F168" s="22"/>
      <c r="G168" s="22"/>
      <c r="H168" s="24"/>
      <c r="I168" s="24"/>
      <c r="J168" s="38"/>
      <c r="K168" s="38"/>
      <c r="L168" s="24"/>
      <c r="M168" s="38"/>
      <c r="N168" s="39"/>
      <c r="O168" s="22"/>
      <c r="P168" s="40"/>
      <c r="Q168" s="24"/>
      <c r="T168" s="41"/>
      <c r="U168" s="41"/>
      <c r="V168" s="41"/>
    </row>
    <row r="169" spans="1:22" x14ac:dyDescent="0.2">
      <c r="A169" s="2"/>
      <c r="B169" s="2"/>
      <c r="T169" s="35"/>
      <c r="U169" s="35"/>
      <c r="V169" s="35"/>
    </row>
    <row r="170" spans="1:22" s="6" customFormat="1" x14ac:dyDescent="0.2">
      <c r="A170" s="19"/>
      <c r="B170" s="19"/>
      <c r="C170" s="19"/>
      <c r="D170" s="19"/>
      <c r="E170" s="19"/>
      <c r="F170" s="19"/>
      <c r="G170" s="19"/>
      <c r="H170" s="10"/>
      <c r="I170" s="10"/>
      <c r="J170" s="32"/>
      <c r="K170" s="32"/>
      <c r="L170" s="10"/>
      <c r="M170" s="32"/>
      <c r="N170" s="30"/>
      <c r="O170" s="19"/>
      <c r="P170" s="34"/>
      <c r="Q170" s="10"/>
      <c r="T170" s="36"/>
      <c r="U170" s="36"/>
      <c r="V170" s="36"/>
    </row>
    <row r="171" spans="1:22" s="6" customFormat="1" x14ac:dyDescent="0.2">
      <c r="A171" s="19"/>
      <c r="B171" s="19"/>
      <c r="C171" s="19"/>
      <c r="D171" s="19"/>
      <c r="E171" s="19"/>
      <c r="F171" s="19"/>
      <c r="G171" s="19"/>
      <c r="H171" s="10"/>
      <c r="I171" s="10"/>
      <c r="J171" s="32"/>
      <c r="K171" s="32"/>
      <c r="L171" s="10"/>
      <c r="M171" s="32"/>
      <c r="N171" s="30"/>
      <c r="O171" s="19"/>
      <c r="P171" s="34"/>
      <c r="Q171" s="10"/>
      <c r="T171" s="36"/>
      <c r="U171" s="36"/>
      <c r="V171" s="36"/>
    </row>
    <row r="172" spans="1:22" s="23" customFormat="1" x14ac:dyDescent="0.2">
      <c r="A172" s="22"/>
      <c r="B172" s="22"/>
      <c r="C172" s="22"/>
      <c r="D172" s="22"/>
      <c r="E172" s="22"/>
      <c r="F172" s="22"/>
      <c r="G172" s="22"/>
      <c r="H172" s="24"/>
      <c r="I172" s="24"/>
      <c r="J172" s="38"/>
      <c r="K172" s="38"/>
      <c r="L172" s="24"/>
      <c r="M172" s="38"/>
      <c r="N172" s="39"/>
      <c r="O172" s="22"/>
      <c r="P172" s="40"/>
      <c r="Q172" s="24"/>
      <c r="T172" s="41"/>
      <c r="U172" s="41"/>
      <c r="V172" s="41"/>
    </row>
    <row r="173" spans="1:22" x14ac:dyDescent="0.2">
      <c r="A173" s="2"/>
      <c r="B173" s="2"/>
      <c r="T173" s="35"/>
      <c r="U173" s="35"/>
      <c r="V173" s="35"/>
    </row>
    <row r="174" spans="1:22" s="6" customFormat="1" x14ac:dyDescent="0.2">
      <c r="A174" s="19"/>
      <c r="B174" s="19"/>
      <c r="C174" s="19"/>
      <c r="D174" s="19"/>
      <c r="E174" s="19"/>
      <c r="F174" s="19"/>
      <c r="G174" s="19"/>
      <c r="H174" s="10"/>
      <c r="I174" s="10"/>
      <c r="J174" s="32"/>
      <c r="K174" s="32"/>
      <c r="L174" s="10"/>
      <c r="M174" s="32"/>
      <c r="N174" s="30"/>
      <c r="O174" s="19"/>
      <c r="P174" s="34"/>
      <c r="Q174" s="10"/>
      <c r="T174" s="36"/>
      <c r="U174" s="36"/>
      <c r="V174" s="36"/>
    </row>
    <row r="175" spans="1:22" s="6" customFormat="1" x14ac:dyDescent="0.2">
      <c r="A175" s="19"/>
      <c r="B175" s="19"/>
      <c r="C175" s="19"/>
      <c r="D175" s="19"/>
      <c r="E175" s="19"/>
      <c r="F175" s="19"/>
      <c r="G175" s="19"/>
      <c r="H175" s="10"/>
      <c r="I175" s="10"/>
      <c r="J175" s="32"/>
      <c r="K175" s="32"/>
      <c r="L175" s="10"/>
      <c r="M175" s="32"/>
      <c r="N175" s="30"/>
      <c r="O175" s="19"/>
      <c r="P175" s="34"/>
      <c r="Q175" s="10"/>
      <c r="T175" s="36"/>
      <c r="U175" s="36"/>
      <c r="V175" s="36"/>
    </row>
    <row r="176" spans="1:22" s="23" customFormat="1" x14ac:dyDescent="0.2">
      <c r="A176" s="22"/>
      <c r="B176" s="22"/>
      <c r="C176" s="22"/>
      <c r="D176" s="22"/>
      <c r="E176" s="22"/>
      <c r="F176" s="22"/>
      <c r="G176" s="22"/>
      <c r="H176" s="24"/>
      <c r="I176" s="24"/>
      <c r="J176" s="38"/>
      <c r="K176" s="38"/>
      <c r="L176" s="58"/>
      <c r="M176" s="38"/>
      <c r="N176" s="39"/>
      <c r="O176" s="22"/>
      <c r="P176" s="40"/>
      <c r="Q176" s="24"/>
      <c r="T176" s="41"/>
      <c r="U176" s="41"/>
      <c r="V176" s="41"/>
    </row>
    <row r="177" spans="1:22" s="23" customFormat="1" x14ac:dyDescent="0.2">
      <c r="A177" s="22"/>
      <c r="B177" s="22"/>
      <c r="C177" s="22"/>
      <c r="D177" s="22"/>
      <c r="E177" s="2"/>
      <c r="F177" s="22"/>
      <c r="G177" s="22"/>
      <c r="H177" s="24"/>
      <c r="I177" s="24"/>
      <c r="J177" s="38"/>
      <c r="K177" s="38"/>
      <c r="L177" s="24"/>
      <c r="M177" s="38"/>
      <c r="N177" s="39"/>
      <c r="O177" s="22"/>
      <c r="P177" s="40"/>
      <c r="Q177" s="24"/>
      <c r="T177" s="41"/>
      <c r="U177" s="41"/>
      <c r="V177" s="41"/>
    </row>
    <row r="178" spans="1:22" s="23" customFormat="1" x14ac:dyDescent="0.2">
      <c r="A178" s="22"/>
      <c r="B178" s="22"/>
      <c r="C178" s="22"/>
      <c r="D178" s="22"/>
      <c r="E178" s="22"/>
      <c r="F178" s="22"/>
      <c r="G178" s="22"/>
      <c r="H178" s="24"/>
      <c r="I178" s="24"/>
      <c r="J178" s="38"/>
      <c r="K178" s="38"/>
      <c r="L178" s="24"/>
      <c r="M178" s="38"/>
      <c r="N178" s="39"/>
      <c r="O178" s="22"/>
      <c r="P178" s="40"/>
      <c r="Q178" s="24"/>
      <c r="T178" s="41"/>
      <c r="U178" s="41"/>
      <c r="V178" s="41"/>
    </row>
    <row r="179" spans="1:22" s="23" customFormat="1" x14ac:dyDescent="0.2">
      <c r="A179" s="22"/>
      <c r="B179" s="22"/>
      <c r="C179" s="22"/>
      <c r="D179" s="22"/>
      <c r="E179" s="2"/>
      <c r="F179" s="22"/>
      <c r="G179" s="22"/>
      <c r="H179" s="24"/>
      <c r="I179" s="24"/>
      <c r="J179" s="38"/>
      <c r="K179" s="38"/>
      <c r="L179" s="58"/>
      <c r="M179" s="38"/>
      <c r="N179" s="39"/>
      <c r="O179" s="22"/>
      <c r="P179" s="40"/>
      <c r="Q179" s="24"/>
      <c r="T179" s="41"/>
      <c r="U179" s="41"/>
      <c r="V179" s="41"/>
    </row>
    <row r="180" spans="1:22" x14ac:dyDescent="0.2">
      <c r="A180" s="2"/>
      <c r="B180" s="2"/>
      <c r="T180" s="35"/>
      <c r="U180" s="35"/>
      <c r="V180" s="35"/>
    </row>
    <row r="181" spans="1:22" x14ac:dyDescent="0.2">
      <c r="A181" s="2"/>
      <c r="B181" s="2"/>
      <c r="T181" s="35"/>
      <c r="U181" s="35"/>
      <c r="V181" s="35"/>
    </row>
    <row r="182" spans="1:22" x14ac:dyDescent="0.2">
      <c r="A182" s="2"/>
      <c r="B182" s="2"/>
      <c r="T182" s="35"/>
      <c r="U182" s="35"/>
      <c r="V182" s="35"/>
    </row>
    <row r="183" spans="1:22" x14ac:dyDescent="0.2">
      <c r="A183" s="2"/>
      <c r="B183" s="2"/>
      <c r="T183" s="35"/>
      <c r="U183" s="35"/>
      <c r="V183" s="35"/>
    </row>
    <row r="184" spans="1:22" x14ac:dyDescent="0.2">
      <c r="A184" s="2"/>
      <c r="B184" s="2"/>
      <c r="T184" s="35"/>
      <c r="U184" s="35"/>
      <c r="V184" s="35"/>
    </row>
    <row r="185" spans="1:22" x14ac:dyDescent="0.2">
      <c r="A185" s="2"/>
      <c r="B185" s="2"/>
      <c r="T185" s="35"/>
      <c r="U185" s="35"/>
      <c r="V185" s="35"/>
    </row>
    <row r="186" spans="1:22" s="6" customFormat="1" x14ac:dyDescent="0.2">
      <c r="A186" s="19"/>
      <c r="B186" s="19"/>
      <c r="C186" s="19"/>
      <c r="D186" s="19"/>
      <c r="E186" s="19"/>
      <c r="F186" s="19"/>
      <c r="G186" s="19"/>
      <c r="H186" s="10"/>
      <c r="I186" s="10"/>
      <c r="J186" s="32"/>
      <c r="K186" s="32"/>
      <c r="L186" s="10"/>
      <c r="M186" s="32"/>
      <c r="N186" s="30"/>
      <c r="O186" s="19"/>
      <c r="P186" s="34"/>
      <c r="Q186" s="10"/>
      <c r="T186" s="36"/>
      <c r="U186" s="36"/>
      <c r="V186" s="36"/>
    </row>
    <row r="187" spans="1:22" s="6" customFormat="1" x14ac:dyDescent="0.2">
      <c r="A187" s="19"/>
      <c r="B187" s="19"/>
      <c r="C187" s="19"/>
      <c r="D187" s="19"/>
      <c r="E187" s="19"/>
      <c r="F187" s="19"/>
      <c r="G187" s="19"/>
      <c r="H187" s="10"/>
      <c r="I187" s="10"/>
      <c r="J187" s="32"/>
      <c r="K187" s="32"/>
      <c r="L187" s="10"/>
      <c r="M187" s="32"/>
      <c r="N187" s="30"/>
      <c r="O187" s="19"/>
      <c r="P187" s="34"/>
      <c r="Q187" s="10"/>
      <c r="T187" s="36"/>
      <c r="U187" s="36"/>
      <c r="V187" s="36"/>
    </row>
    <row r="188" spans="1:22" s="6" customFormat="1" x14ac:dyDescent="0.2">
      <c r="A188" s="19"/>
      <c r="B188" s="19"/>
      <c r="C188" s="19"/>
      <c r="D188" s="19"/>
      <c r="E188" s="19"/>
      <c r="F188" s="19"/>
      <c r="G188" s="19"/>
      <c r="H188" s="10"/>
      <c r="I188" s="10"/>
      <c r="J188" s="32"/>
      <c r="K188" s="32"/>
      <c r="L188" s="10"/>
      <c r="M188" s="32"/>
      <c r="N188" s="30"/>
      <c r="O188" s="19"/>
      <c r="P188" s="34"/>
      <c r="Q188" s="10"/>
      <c r="T188" s="36"/>
      <c r="U188" s="36"/>
      <c r="V188" s="36"/>
    </row>
    <row r="189" spans="1:22" s="23" customFormat="1" x14ac:dyDescent="0.2">
      <c r="A189" s="22"/>
      <c r="B189" s="22"/>
      <c r="C189" s="22"/>
      <c r="D189" s="22"/>
      <c r="E189" s="22"/>
      <c r="F189" s="22"/>
      <c r="G189" s="22"/>
      <c r="H189" s="24"/>
      <c r="I189" s="24"/>
      <c r="J189" s="38"/>
      <c r="K189" s="38"/>
      <c r="L189" s="24"/>
      <c r="M189" s="38"/>
      <c r="N189" s="39"/>
      <c r="O189" s="22"/>
      <c r="P189" s="40"/>
      <c r="Q189" s="24"/>
      <c r="T189" s="41"/>
      <c r="U189" s="41"/>
      <c r="V189" s="41"/>
    </row>
    <row r="190" spans="1:22" s="6" customFormat="1" x14ac:dyDescent="0.2">
      <c r="A190" s="19"/>
      <c r="B190" s="19"/>
      <c r="C190" s="19"/>
      <c r="D190" s="19"/>
      <c r="E190" s="19"/>
      <c r="F190" s="19"/>
      <c r="G190" s="19"/>
      <c r="H190" s="10"/>
      <c r="I190" s="10"/>
      <c r="J190" s="32"/>
      <c r="K190" s="32"/>
      <c r="L190" s="10"/>
      <c r="M190" s="32"/>
      <c r="N190" s="30"/>
      <c r="O190" s="19"/>
      <c r="P190" s="34"/>
      <c r="Q190" s="10"/>
      <c r="T190" s="36"/>
      <c r="U190" s="36"/>
      <c r="V190" s="36"/>
    </row>
    <row r="191" spans="1:22" x14ac:dyDescent="0.2">
      <c r="A191" s="2"/>
      <c r="B191" s="2"/>
      <c r="T191" s="35"/>
      <c r="U191" s="35"/>
      <c r="V191" s="35"/>
    </row>
    <row r="192" spans="1:22" x14ac:dyDescent="0.2">
      <c r="A192" s="2"/>
      <c r="B192" s="2"/>
      <c r="T192" s="35"/>
      <c r="U192" s="35"/>
      <c r="V192" s="35"/>
    </row>
    <row r="193" spans="1:22" x14ac:dyDescent="0.2">
      <c r="A193" s="2"/>
      <c r="B193" s="2"/>
      <c r="T193" s="35"/>
      <c r="U193" s="35"/>
      <c r="V193" s="35"/>
    </row>
    <row r="194" spans="1:22" s="6" customFormat="1" x14ac:dyDescent="0.2">
      <c r="A194" s="19"/>
      <c r="B194" s="19"/>
      <c r="C194" s="19"/>
      <c r="D194" s="19"/>
      <c r="E194" s="19"/>
      <c r="F194" s="19"/>
      <c r="G194" s="19"/>
      <c r="H194" s="10"/>
      <c r="I194" s="10"/>
      <c r="J194" s="32"/>
      <c r="K194" s="32"/>
      <c r="L194" s="10"/>
      <c r="M194" s="32"/>
      <c r="N194" s="30"/>
      <c r="O194" s="19"/>
      <c r="P194" s="34"/>
      <c r="Q194" s="10"/>
      <c r="T194" s="36"/>
      <c r="U194" s="36"/>
      <c r="V194" s="36"/>
    </row>
    <row r="195" spans="1:22" x14ac:dyDescent="0.2">
      <c r="A195" s="2"/>
      <c r="B195" s="2"/>
      <c r="T195" s="35"/>
      <c r="U195" s="35"/>
      <c r="V195" s="35"/>
    </row>
    <row r="196" spans="1:22" s="23" customFormat="1" x14ac:dyDescent="0.2">
      <c r="A196" s="22"/>
      <c r="B196" s="22"/>
      <c r="C196" s="22"/>
      <c r="D196" s="22"/>
      <c r="E196" s="22"/>
      <c r="F196" s="22"/>
      <c r="G196" s="22"/>
      <c r="H196" s="24"/>
      <c r="I196" s="24"/>
      <c r="J196" s="38"/>
      <c r="K196" s="38"/>
      <c r="L196" s="24"/>
      <c r="M196" s="38"/>
      <c r="N196" s="39"/>
      <c r="O196" s="22"/>
      <c r="P196" s="40"/>
      <c r="Q196" s="24"/>
      <c r="T196" s="41"/>
      <c r="U196" s="41"/>
      <c r="V196" s="41"/>
    </row>
    <row r="197" spans="1:22" x14ac:dyDescent="0.2">
      <c r="A197" s="2"/>
      <c r="B197" s="2"/>
      <c r="T197" s="35"/>
      <c r="U197" s="35"/>
      <c r="V197" s="35"/>
    </row>
    <row r="198" spans="1:22" x14ac:dyDescent="0.2">
      <c r="A198" s="2"/>
      <c r="B198" s="2"/>
      <c r="T198" s="35"/>
      <c r="U198" s="35"/>
      <c r="V198" s="35"/>
    </row>
    <row r="199" spans="1:22" s="23" customFormat="1" x14ac:dyDescent="0.2">
      <c r="A199" s="22"/>
      <c r="B199" s="22"/>
      <c r="C199" s="22"/>
      <c r="D199" s="22"/>
      <c r="E199" s="22"/>
      <c r="F199" s="22"/>
      <c r="G199" s="22"/>
      <c r="H199" s="24"/>
      <c r="I199" s="24"/>
      <c r="J199" s="38"/>
      <c r="K199" s="38"/>
      <c r="L199" s="24"/>
      <c r="M199" s="38"/>
      <c r="N199" s="39"/>
      <c r="O199" s="22"/>
      <c r="P199" s="40"/>
      <c r="Q199" s="24"/>
      <c r="T199" s="41"/>
      <c r="U199" s="41"/>
      <c r="V199" s="41"/>
    </row>
    <row r="200" spans="1:22" s="6" customFormat="1" x14ac:dyDescent="0.2">
      <c r="A200" s="19"/>
      <c r="B200" s="19"/>
      <c r="C200" s="19"/>
      <c r="D200" s="19"/>
      <c r="E200" s="19"/>
      <c r="F200" s="19"/>
      <c r="G200" s="19"/>
      <c r="H200" s="10"/>
      <c r="I200" s="10"/>
      <c r="J200" s="32"/>
      <c r="K200" s="32"/>
      <c r="L200" s="10"/>
      <c r="M200" s="32"/>
      <c r="N200" s="30"/>
      <c r="O200" s="19"/>
      <c r="P200" s="34"/>
      <c r="Q200" s="10"/>
      <c r="T200" s="36"/>
      <c r="U200" s="36"/>
      <c r="V200" s="36"/>
    </row>
    <row r="201" spans="1:22" x14ac:dyDescent="0.2">
      <c r="A201" s="2"/>
      <c r="B201" s="2"/>
      <c r="T201" s="35"/>
      <c r="U201" s="35"/>
      <c r="V201" s="35"/>
    </row>
    <row r="202" spans="1:22" x14ac:dyDescent="0.2">
      <c r="A202" s="2"/>
      <c r="B202" s="2"/>
      <c r="T202" s="35"/>
      <c r="U202" s="35"/>
      <c r="V202" s="35"/>
    </row>
    <row r="203" spans="1:22" x14ac:dyDescent="0.2">
      <c r="A203" s="2"/>
      <c r="B203" s="2"/>
      <c r="T203" s="35"/>
      <c r="U203" s="35"/>
      <c r="V203" s="35"/>
    </row>
    <row r="204" spans="1:22" x14ac:dyDescent="0.2">
      <c r="A204" s="2"/>
      <c r="B204" s="2"/>
      <c r="T204" s="35"/>
      <c r="U204" s="35"/>
      <c r="V204" s="35"/>
    </row>
    <row r="205" spans="1:22" x14ac:dyDescent="0.2">
      <c r="A205" s="2"/>
      <c r="B205" s="2"/>
      <c r="T205" s="35"/>
      <c r="U205" s="35"/>
      <c r="V205" s="35"/>
    </row>
    <row r="206" spans="1:22" x14ac:dyDescent="0.2">
      <c r="A206" s="2"/>
      <c r="B206" s="2"/>
      <c r="T206" s="35"/>
      <c r="U206" s="35"/>
      <c r="V206" s="35"/>
    </row>
    <row r="207" spans="1:22" x14ac:dyDescent="0.2">
      <c r="A207" s="2"/>
      <c r="B207" s="2"/>
      <c r="T207" s="35"/>
      <c r="U207" s="35"/>
      <c r="V207" s="35"/>
    </row>
    <row r="208" spans="1:22" x14ac:dyDescent="0.2">
      <c r="A208" s="2"/>
      <c r="B208" s="2"/>
      <c r="T208" s="35"/>
      <c r="U208" s="35"/>
      <c r="V208" s="35"/>
    </row>
    <row r="209" spans="1:22" x14ac:dyDescent="0.2">
      <c r="A209" s="2"/>
      <c r="B209" s="2"/>
      <c r="T209" s="35"/>
      <c r="U209" s="35"/>
      <c r="V209" s="35"/>
    </row>
    <row r="210" spans="1:22" x14ac:dyDescent="0.2">
      <c r="A210" s="2"/>
      <c r="B210" s="2"/>
      <c r="T210" s="35"/>
      <c r="U210" s="35"/>
      <c r="V210" s="35"/>
    </row>
    <row r="211" spans="1:22" x14ac:dyDescent="0.2">
      <c r="A211" s="2"/>
      <c r="B211" s="2"/>
      <c r="T211" s="35"/>
      <c r="U211" s="35"/>
      <c r="V211" s="35"/>
    </row>
    <row r="212" spans="1:22" x14ac:dyDescent="0.2">
      <c r="A212" s="2"/>
      <c r="B212" s="2"/>
      <c r="T212" s="35"/>
      <c r="U212" s="35"/>
      <c r="V212" s="35"/>
    </row>
    <row r="213" spans="1:22" x14ac:dyDescent="0.2">
      <c r="A213" s="2"/>
      <c r="B213" s="2"/>
      <c r="T213" s="35"/>
      <c r="U213" s="35"/>
      <c r="V213" s="35"/>
    </row>
    <row r="214" spans="1:22" x14ac:dyDescent="0.2">
      <c r="A214" s="2"/>
      <c r="B214" s="2"/>
      <c r="T214" s="35"/>
      <c r="U214" s="35"/>
      <c r="V214" s="35"/>
    </row>
    <row r="215" spans="1:22" x14ac:dyDescent="0.2">
      <c r="A215" s="2"/>
      <c r="B215" s="2"/>
      <c r="T215" s="35"/>
      <c r="U215" s="35"/>
      <c r="V215" s="35"/>
    </row>
    <row r="216" spans="1:22" x14ac:dyDescent="0.2">
      <c r="A216" s="2"/>
      <c r="B216" s="2"/>
      <c r="T216" s="35"/>
      <c r="U216" s="35"/>
      <c r="V216" s="35"/>
    </row>
    <row r="217" spans="1:22" x14ac:dyDescent="0.2">
      <c r="A217" s="2"/>
      <c r="B217" s="2"/>
      <c r="T217" s="35"/>
      <c r="U217" s="35"/>
      <c r="V217" s="35"/>
    </row>
    <row r="218" spans="1:22" x14ac:dyDescent="0.2">
      <c r="A218" s="2"/>
      <c r="B218" s="2"/>
      <c r="T218" s="35"/>
      <c r="U218" s="35"/>
      <c r="V218" s="35"/>
    </row>
    <row r="219" spans="1:22" x14ac:dyDescent="0.2">
      <c r="A219" s="2"/>
      <c r="B219" s="2"/>
      <c r="T219" s="35"/>
      <c r="U219" s="35"/>
      <c r="V219" s="35"/>
    </row>
    <row r="220" spans="1:22" x14ac:dyDescent="0.2">
      <c r="A220" s="2"/>
      <c r="B220" s="2"/>
      <c r="T220" s="35"/>
      <c r="U220" s="35"/>
      <c r="V220" s="35"/>
    </row>
    <row r="221" spans="1:22" x14ac:dyDescent="0.2">
      <c r="A221" s="2"/>
      <c r="B221" s="2"/>
      <c r="T221" s="35"/>
      <c r="U221" s="35"/>
      <c r="V221" s="35"/>
    </row>
    <row r="222" spans="1:22" x14ac:dyDescent="0.2">
      <c r="A222" s="2"/>
      <c r="B222" s="2"/>
      <c r="T222" s="35"/>
      <c r="U222" s="35"/>
      <c r="V222" s="35"/>
    </row>
    <row r="223" spans="1:22" x14ac:dyDescent="0.2">
      <c r="A223" s="2"/>
      <c r="B223" s="2"/>
      <c r="T223" s="35"/>
      <c r="U223" s="35"/>
      <c r="V223" s="35"/>
    </row>
    <row r="224" spans="1:22" x14ac:dyDescent="0.2">
      <c r="A224" s="2"/>
      <c r="B224" s="2"/>
      <c r="T224" s="35"/>
      <c r="U224" s="35"/>
      <c r="V224" s="35"/>
    </row>
    <row r="225" spans="1:22" x14ac:dyDescent="0.2">
      <c r="A225" s="2"/>
      <c r="B225" s="2"/>
      <c r="T225" s="35"/>
      <c r="U225" s="35"/>
      <c r="V225" s="35"/>
    </row>
    <row r="226" spans="1:22" x14ac:dyDescent="0.2">
      <c r="A226" s="2"/>
      <c r="B226" s="2"/>
      <c r="T226" s="35"/>
      <c r="U226" s="35"/>
      <c r="V226" s="35"/>
    </row>
    <row r="227" spans="1:22" x14ac:dyDescent="0.2">
      <c r="A227" s="2"/>
      <c r="B227" s="2"/>
      <c r="T227" s="35"/>
      <c r="U227" s="35"/>
      <c r="V227" s="35"/>
    </row>
    <row r="228" spans="1:22" x14ac:dyDescent="0.2">
      <c r="A228" s="2"/>
      <c r="B228" s="2"/>
      <c r="T228" s="35"/>
      <c r="U228" s="35"/>
      <c r="V228" s="35"/>
    </row>
    <row r="229" spans="1:22" x14ac:dyDescent="0.2">
      <c r="A229" s="2"/>
      <c r="B229" s="2"/>
      <c r="T229" s="35"/>
      <c r="U229" s="35"/>
      <c r="V229" s="35"/>
    </row>
    <row r="230" spans="1:22" x14ac:dyDescent="0.2">
      <c r="A230" s="2"/>
      <c r="B230" s="2"/>
      <c r="T230" s="35"/>
      <c r="U230" s="35"/>
      <c r="V230" s="35"/>
    </row>
    <row r="231" spans="1:22" x14ac:dyDescent="0.2">
      <c r="A231" s="2"/>
      <c r="B231" s="2"/>
      <c r="T231" s="35"/>
      <c r="U231" s="35"/>
      <c r="V231" s="35"/>
    </row>
    <row r="232" spans="1:22" x14ac:dyDescent="0.2">
      <c r="A232" s="2"/>
      <c r="B232" s="2"/>
      <c r="T232" s="35"/>
      <c r="U232" s="35"/>
      <c r="V232" s="35"/>
    </row>
    <row r="233" spans="1:22" x14ac:dyDescent="0.2">
      <c r="A233" s="2"/>
      <c r="B233" s="2"/>
      <c r="T233" s="35"/>
      <c r="U233" s="35"/>
      <c r="V233" s="35"/>
    </row>
    <row r="234" spans="1:22" x14ac:dyDescent="0.2">
      <c r="A234" s="2"/>
      <c r="B234" s="2"/>
      <c r="T234" s="35"/>
      <c r="U234" s="35"/>
      <c r="V234" s="35"/>
    </row>
    <row r="235" spans="1:22" x14ac:dyDescent="0.2">
      <c r="A235" s="2"/>
      <c r="B235" s="2"/>
      <c r="T235" s="35"/>
      <c r="U235" s="35"/>
      <c r="V235" s="35"/>
    </row>
    <row r="236" spans="1:22" x14ac:dyDescent="0.2">
      <c r="A236" s="2"/>
      <c r="B236" s="2"/>
      <c r="T236" s="35"/>
      <c r="U236" s="35"/>
      <c r="V236" s="35"/>
    </row>
    <row r="237" spans="1:22" x14ac:dyDescent="0.2">
      <c r="A237" s="2"/>
      <c r="B237" s="2"/>
      <c r="T237" s="35"/>
      <c r="U237" s="35"/>
      <c r="V237" s="35"/>
    </row>
    <row r="238" spans="1:22" x14ac:dyDescent="0.2">
      <c r="A238" s="2"/>
      <c r="B238" s="2"/>
      <c r="T238" s="35"/>
      <c r="U238" s="35"/>
      <c r="V238" s="35"/>
    </row>
    <row r="239" spans="1:22" x14ac:dyDescent="0.2">
      <c r="A239" s="2"/>
      <c r="B239" s="2"/>
      <c r="T239" s="35"/>
      <c r="U239" s="35"/>
      <c r="V239" s="35"/>
    </row>
    <row r="240" spans="1:22" x14ac:dyDescent="0.2">
      <c r="A240" s="2"/>
      <c r="B240" s="2"/>
      <c r="T240" s="35"/>
      <c r="U240" s="35"/>
      <c r="V240" s="35"/>
    </row>
    <row r="241" spans="1:22" x14ac:dyDescent="0.2">
      <c r="A241" s="2"/>
      <c r="B241" s="2"/>
      <c r="T241" s="35"/>
      <c r="U241" s="35"/>
      <c r="V241" s="35"/>
    </row>
    <row r="242" spans="1:22" x14ac:dyDescent="0.2">
      <c r="A242" s="2"/>
      <c r="B242" s="2"/>
      <c r="T242" s="35"/>
      <c r="U242" s="35"/>
      <c r="V242" s="35"/>
    </row>
    <row r="243" spans="1:22" x14ac:dyDescent="0.2">
      <c r="A243" s="2"/>
      <c r="B243" s="2"/>
      <c r="G243" s="2" t="s">
        <v>68</v>
      </c>
      <c r="T243" s="35"/>
      <c r="U243" s="35"/>
      <c r="V243" s="35"/>
    </row>
    <row r="244" spans="1:22" x14ac:dyDescent="0.2">
      <c r="A244" s="2"/>
      <c r="B244" s="2"/>
      <c r="H244" s="7">
        <v>1666096.4899999998</v>
      </c>
      <c r="J244" s="31" t="s">
        <v>68</v>
      </c>
      <c r="T244" s="35"/>
      <c r="U244" s="35"/>
      <c r="V244" s="35"/>
    </row>
    <row r="245" spans="1:22" x14ac:dyDescent="0.2">
      <c r="A245" s="2"/>
      <c r="B245" s="2"/>
      <c r="D245" s="2" t="s">
        <v>68</v>
      </c>
      <c r="T245" s="35"/>
      <c r="U245" s="35"/>
      <c r="V245" s="35"/>
    </row>
  </sheetData>
  <dataValidations count="1">
    <dataValidation type="list" allowBlank="1" showInputMessage="1" showErrorMessage="1" sqref="B5:B245" xr:uid="{140A86FB-B060-124A-8C83-CDCE0A14C76A}">
      <formula1>"OUI,NON"</formula1>
    </dataValidation>
  </dataValidations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AB74-7E7E-D24F-9743-208DDB6F3410}">
  <dimension ref="A2:U191"/>
  <sheetViews>
    <sheetView workbookViewId="0">
      <pane xSplit="10" ySplit="19" topLeftCell="K20" activePane="bottomRight" state="frozen"/>
      <selection pane="topRight" activeCell="H1" sqref="H1"/>
      <selection pane="bottomLeft" activeCell="A20" sqref="A20"/>
      <selection pane="bottomRight" activeCell="C5" sqref="C5:C192"/>
    </sheetView>
  </sheetViews>
  <sheetFormatPr baseColWidth="10" defaultRowHeight="16" x14ac:dyDescent="0.2"/>
  <cols>
    <col min="1" max="1" width="14" style="2" customWidth="1"/>
    <col min="2" max="2" width="14.33203125" style="2" customWidth="1"/>
    <col min="3" max="3" width="21.5" style="2" customWidth="1"/>
    <col min="4" max="4" width="20.5" style="2" bestFit="1" customWidth="1"/>
    <col min="5" max="5" width="24.83203125" bestFit="1" customWidth="1"/>
    <col min="6" max="6" width="39.33203125" customWidth="1"/>
    <col min="7" max="7" width="35.33203125" customWidth="1"/>
    <col min="8" max="8" width="30.33203125" bestFit="1" customWidth="1"/>
    <col min="9" max="9" width="24.5" style="7" customWidth="1"/>
    <col min="10" max="11" width="23.83203125" style="7" customWidth="1"/>
    <col min="12" max="12" width="17.33203125" style="3" customWidth="1"/>
    <col min="13" max="13" width="24" style="3" customWidth="1"/>
    <col min="14" max="14" width="11.5" style="16" customWidth="1"/>
    <col min="15" max="15" width="12.5" style="4" customWidth="1"/>
    <col min="16" max="17" width="12.5" style="5" customWidth="1"/>
    <col min="18" max="18" width="11.33203125" style="18" customWidth="1"/>
    <col min="19" max="19" width="10.1640625" customWidth="1"/>
    <col min="20" max="20" width="8.1640625" customWidth="1"/>
    <col min="21" max="22" width="91.6640625" bestFit="1" customWidth="1"/>
  </cols>
  <sheetData>
    <row r="2" spans="1:21" ht="21" x14ac:dyDescent="0.25">
      <c r="A2" s="2" t="s">
        <v>0</v>
      </c>
      <c r="B2" s="15">
        <f ca="1">TODAY()</f>
        <v>43863</v>
      </c>
      <c r="C2" s="15"/>
      <c r="D2" s="15"/>
    </row>
    <row r="4" spans="1:21" s="2" customFormat="1" x14ac:dyDescent="0.2">
      <c r="A4" s="2" t="s">
        <v>132</v>
      </c>
      <c r="B4" s="2" t="s">
        <v>1</v>
      </c>
      <c r="C4" s="2" t="s">
        <v>208</v>
      </c>
      <c r="D4" s="2" t="s">
        <v>191</v>
      </c>
      <c r="E4" s="2" t="s">
        <v>71</v>
      </c>
      <c r="F4" s="2" t="s">
        <v>72</v>
      </c>
      <c r="G4" s="2" t="s">
        <v>96</v>
      </c>
      <c r="H4" s="2" t="s">
        <v>73</v>
      </c>
      <c r="I4" s="7" t="s">
        <v>192</v>
      </c>
      <c r="J4" s="7" t="s">
        <v>193</v>
      </c>
      <c r="K4" s="7" t="s">
        <v>91</v>
      </c>
      <c r="L4" s="7" t="s">
        <v>77</v>
      </c>
      <c r="M4" s="7" t="s">
        <v>194</v>
      </c>
      <c r="N4" s="16" t="s">
        <v>2</v>
      </c>
      <c r="O4" s="83" t="s">
        <v>3</v>
      </c>
      <c r="P4" s="84" t="s">
        <v>4</v>
      </c>
      <c r="Q4" s="84" t="s">
        <v>5</v>
      </c>
      <c r="R4" s="18" t="s">
        <v>6</v>
      </c>
      <c r="S4" s="2" t="s">
        <v>7</v>
      </c>
      <c r="T4" s="2" t="s">
        <v>8</v>
      </c>
      <c r="U4" s="2" t="s">
        <v>44</v>
      </c>
    </row>
    <row r="5" spans="1:21" x14ac:dyDescent="0.2">
      <c r="A5" s="2">
        <f>SUM(1)</f>
        <v>1</v>
      </c>
      <c r="B5" s="2" t="s">
        <v>9</v>
      </c>
      <c r="D5" s="2" t="s">
        <v>144</v>
      </c>
      <c r="E5" t="s">
        <v>145</v>
      </c>
      <c r="F5" t="s">
        <v>146</v>
      </c>
      <c r="G5" s="65" t="s">
        <v>147</v>
      </c>
      <c r="H5" t="s">
        <v>148</v>
      </c>
      <c r="I5" s="7">
        <v>5100</v>
      </c>
      <c r="J5" s="7">
        <v>5100</v>
      </c>
      <c r="O5" s="4">
        <v>1</v>
      </c>
      <c r="P5" s="5">
        <v>43847</v>
      </c>
    </row>
    <row r="6" spans="1:21" x14ac:dyDescent="0.2">
      <c r="A6" s="2">
        <f>(A5+1)</f>
        <v>2</v>
      </c>
      <c r="B6" s="2" t="s">
        <v>9</v>
      </c>
      <c r="D6" s="2" t="s">
        <v>144</v>
      </c>
      <c r="E6" t="s">
        <v>149</v>
      </c>
      <c r="F6" t="s">
        <v>150</v>
      </c>
      <c r="G6" s="65" t="s">
        <v>151</v>
      </c>
      <c r="H6" t="s">
        <v>57</v>
      </c>
      <c r="I6" s="7">
        <v>1350</v>
      </c>
      <c r="J6" s="7">
        <v>1350</v>
      </c>
      <c r="O6" s="4">
        <v>1</v>
      </c>
      <c r="P6" s="5">
        <v>43847</v>
      </c>
    </row>
    <row r="7" spans="1:21" x14ac:dyDescent="0.2">
      <c r="A7" s="2">
        <f t="shared" ref="A7:A70" si="0">(A6+1)</f>
        <v>3</v>
      </c>
      <c r="B7" s="2" t="s">
        <v>9</v>
      </c>
      <c r="D7" s="2" t="s">
        <v>144</v>
      </c>
      <c r="E7" t="s">
        <v>26</v>
      </c>
      <c r="F7" t="s">
        <v>150</v>
      </c>
      <c r="G7" s="65" t="s">
        <v>152</v>
      </c>
      <c r="H7" t="s">
        <v>57</v>
      </c>
      <c r="I7" s="7">
        <v>1100</v>
      </c>
      <c r="J7" s="7">
        <v>1100</v>
      </c>
      <c r="O7" s="4">
        <v>1</v>
      </c>
      <c r="P7" s="5">
        <v>43847</v>
      </c>
    </row>
    <row r="8" spans="1:21" x14ac:dyDescent="0.2">
      <c r="A8" s="2">
        <f t="shared" si="0"/>
        <v>4</v>
      </c>
      <c r="B8" s="2" t="s">
        <v>12</v>
      </c>
      <c r="D8" s="2" t="s">
        <v>153</v>
      </c>
      <c r="E8" t="s">
        <v>30</v>
      </c>
      <c r="F8" s="23" t="s">
        <v>154</v>
      </c>
      <c r="G8" s="72" t="s">
        <v>155</v>
      </c>
      <c r="H8" s="23" t="s">
        <v>156</v>
      </c>
      <c r="I8" s="7">
        <v>9300</v>
      </c>
      <c r="J8" s="7">
        <v>9300</v>
      </c>
      <c r="O8" s="4">
        <v>0.3</v>
      </c>
      <c r="P8" s="5">
        <v>43847</v>
      </c>
    </row>
    <row r="9" spans="1:21" x14ac:dyDescent="0.2">
      <c r="A9" s="2">
        <f t="shared" si="0"/>
        <v>5</v>
      </c>
      <c r="B9" s="2" t="s">
        <v>12</v>
      </c>
      <c r="D9" s="2" t="s">
        <v>144</v>
      </c>
      <c r="E9" t="s">
        <v>157</v>
      </c>
      <c r="F9" t="s">
        <v>158</v>
      </c>
      <c r="G9" s="65" t="s">
        <v>159</v>
      </c>
      <c r="H9" t="s">
        <v>33</v>
      </c>
      <c r="I9" s="7">
        <v>49000</v>
      </c>
      <c r="J9" s="7">
        <v>49000</v>
      </c>
      <c r="O9" s="4">
        <v>0.7</v>
      </c>
      <c r="P9" s="5">
        <v>43847</v>
      </c>
    </row>
    <row r="10" spans="1:21" x14ac:dyDescent="0.2">
      <c r="A10" s="2">
        <f t="shared" si="0"/>
        <v>6</v>
      </c>
      <c r="B10" s="2" t="s">
        <v>12</v>
      </c>
      <c r="D10" s="2" t="s">
        <v>160</v>
      </c>
      <c r="E10" t="s">
        <v>161</v>
      </c>
      <c r="F10" t="s">
        <v>162</v>
      </c>
      <c r="G10" s="65" t="s">
        <v>163</v>
      </c>
      <c r="H10" t="s">
        <v>67</v>
      </c>
      <c r="I10" s="7">
        <v>2500</v>
      </c>
      <c r="J10" s="7">
        <v>2500</v>
      </c>
      <c r="O10" s="4">
        <v>1</v>
      </c>
      <c r="P10" s="5">
        <v>43847</v>
      </c>
    </row>
    <row r="11" spans="1:21" x14ac:dyDescent="0.2">
      <c r="A11" s="2">
        <f t="shared" si="0"/>
        <v>7</v>
      </c>
      <c r="B11" s="2" t="s">
        <v>12</v>
      </c>
      <c r="D11" s="2" t="s">
        <v>160</v>
      </c>
      <c r="E11" t="s">
        <v>31</v>
      </c>
      <c r="F11" t="s">
        <v>164</v>
      </c>
      <c r="G11" s="65" t="s">
        <v>165</v>
      </c>
      <c r="H11" t="s">
        <v>67</v>
      </c>
      <c r="I11" s="7">
        <v>7200</v>
      </c>
      <c r="J11" s="7">
        <v>7200</v>
      </c>
      <c r="O11" s="4">
        <v>1</v>
      </c>
      <c r="P11" s="5">
        <v>43847</v>
      </c>
    </row>
    <row r="12" spans="1:21" x14ac:dyDescent="0.2">
      <c r="A12" s="2">
        <f t="shared" si="0"/>
        <v>8</v>
      </c>
      <c r="B12" s="2" t="s">
        <v>12</v>
      </c>
      <c r="D12" s="2" t="s">
        <v>166</v>
      </c>
      <c r="E12" t="s">
        <v>32</v>
      </c>
      <c r="F12" t="s">
        <v>167</v>
      </c>
      <c r="G12" s="65" t="s">
        <v>168</v>
      </c>
      <c r="H12" t="s">
        <v>16</v>
      </c>
      <c r="I12" s="7">
        <v>4515.54</v>
      </c>
      <c r="J12" s="7">
        <v>4515.54</v>
      </c>
      <c r="O12" s="4">
        <v>1</v>
      </c>
      <c r="P12" s="5">
        <v>43847</v>
      </c>
    </row>
    <row r="13" spans="1:21" x14ac:dyDescent="0.2">
      <c r="A13" s="2">
        <f t="shared" si="0"/>
        <v>9</v>
      </c>
      <c r="B13" s="2" t="s">
        <v>9</v>
      </c>
      <c r="D13" s="2" t="s">
        <v>144</v>
      </c>
      <c r="E13" t="s">
        <v>34</v>
      </c>
      <c r="F13" t="s">
        <v>169</v>
      </c>
      <c r="G13" s="65" t="s">
        <v>171</v>
      </c>
      <c r="H13" t="s">
        <v>35</v>
      </c>
      <c r="I13" s="7">
        <v>9409.5</v>
      </c>
      <c r="J13" s="7">
        <v>9409.5</v>
      </c>
      <c r="O13" s="4">
        <v>1</v>
      </c>
      <c r="P13" s="5">
        <v>43847</v>
      </c>
    </row>
    <row r="14" spans="1:21" x14ac:dyDescent="0.2">
      <c r="A14" s="2">
        <f t="shared" si="0"/>
        <v>10</v>
      </c>
      <c r="B14" s="2" t="s">
        <v>12</v>
      </c>
      <c r="D14" s="2" t="s">
        <v>153</v>
      </c>
      <c r="E14" t="s">
        <v>185</v>
      </c>
      <c r="F14" t="s">
        <v>189</v>
      </c>
      <c r="G14" s="64"/>
      <c r="I14" s="7">
        <v>1000</v>
      </c>
      <c r="J14" s="7">
        <v>1000</v>
      </c>
      <c r="O14" s="68">
        <v>0.2</v>
      </c>
    </row>
    <row r="15" spans="1:21" x14ac:dyDescent="0.2">
      <c r="A15" s="2">
        <f t="shared" si="0"/>
        <v>11</v>
      </c>
      <c r="B15" s="2" t="s">
        <v>12</v>
      </c>
      <c r="D15" s="2" t="s">
        <v>153</v>
      </c>
      <c r="E15" t="s">
        <v>66</v>
      </c>
      <c r="F15" t="s">
        <v>186</v>
      </c>
      <c r="G15" s="65"/>
      <c r="H15" t="s">
        <v>187</v>
      </c>
      <c r="I15" s="7">
        <v>5000</v>
      </c>
      <c r="J15" s="7">
        <v>5000</v>
      </c>
      <c r="O15" s="68">
        <v>0.25</v>
      </c>
    </row>
    <row r="16" spans="1:21" x14ac:dyDescent="0.2">
      <c r="A16" s="2">
        <f t="shared" si="0"/>
        <v>12</v>
      </c>
      <c r="G16" s="65"/>
    </row>
    <row r="17" spans="1:18" x14ac:dyDescent="0.2">
      <c r="A17" s="2">
        <f t="shared" si="0"/>
        <v>13</v>
      </c>
      <c r="G17" s="65"/>
    </row>
    <row r="18" spans="1:18" x14ac:dyDescent="0.2">
      <c r="A18" s="2">
        <f t="shared" si="0"/>
        <v>14</v>
      </c>
      <c r="G18" s="65"/>
    </row>
    <row r="19" spans="1:18" x14ac:dyDescent="0.2">
      <c r="A19" s="2">
        <f t="shared" si="0"/>
        <v>15</v>
      </c>
      <c r="G19" s="65"/>
    </row>
    <row r="20" spans="1:18" x14ac:dyDescent="0.2">
      <c r="A20" s="2">
        <f t="shared" si="0"/>
        <v>16</v>
      </c>
      <c r="G20" s="65"/>
    </row>
    <row r="21" spans="1:18" x14ac:dyDescent="0.2">
      <c r="A21" s="2">
        <f t="shared" si="0"/>
        <v>17</v>
      </c>
      <c r="G21" s="64"/>
    </row>
    <row r="22" spans="1:18" x14ac:dyDescent="0.2">
      <c r="A22" s="2">
        <f t="shared" si="0"/>
        <v>18</v>
      </c>
      <c r="G22" s="65"/>
    </row>
    <row r="23" spans="1:18" x14ac:dyDescent="0.2">
      <c r="A23" s="2">
        <f t="shared" si="0"/>
        <v>19</v>
      </c>
      <c r="F23" s="6"/>
      <c r="G23" s="66"/>
      <c r="H23" s="6"/>
    </row>
    <row r="24" spans="1:18" x14ac:dyDescent="0.2">
      <c r="A24" s="2">
        <f t="shared" si="0"/>
        <v>20</v>
      </c>
      <c r="G24" s="65"/>
    </row>
    <row r="25" spans="1:18" x14ac:dyDescent="0.2">
      <c r="A25" s="2">
        <f t="shared" si="0"/>
        <v>21</v>
      </c>
      <c r="G25" s="65"/>
    </row>
    <row r="26" spans="1:18" s="6" customFormat="1" x14ac:dyDescent="0.2">
      <c r="A26" s="2">
        <f t="shared" si="0"/>
        <v>22</v>
      </c>
      <c r="B26" s="19"/>
      <c r="C26" s="19"/>
      <c r="D26" s="19"/>
      <c r="G26" s="65"/>
      <c r="I26" s="10"/>
      <c r="J26" s="10"/>
      <c r="K26" s="10"/>
      <c r="L26" s="11"/>
      <c r="M26" s="11"/>
      <c r="N26" s="16"/>
      <c r="O26" s="20"/>
      <c r="P26" s="21"/>
      <c r="Q26" s="21"/>
      <c r="R26" s="18"/>
    </row>
    <row r="27" spans="1:18" x14ac:dyDescent="0.2">
      <c r="A27" s="2">
        <f t="shared" si="0"/>
        <v>23</v>
      </c>
      <c r="G27" s="65"/>
    </row>
    <row r="28" spans="1:18" x14ac:dyDescent="0.2">
      <c r="A28" s="2">
        <f t="shared" si="0"/>
        <v>24</v>
      </c>
      <c r="G28" s="65"/>
    </row>
    <row r="29" spans="1:18" x14ac:dyDescent="0.2">
      <c r="A29" s="2">
        <f t="shared" si="0"/>
        <v>25</v>
      </c>
      <c r="G29" s="65"/>
    </row>
    <row r="30" spans="1:18" x14ac:dyDescent="0.2">
      <c r="A30" s="2">
        <f t="shared" si="0"/>
        <v>26</v>
      </c>
      <c r="G30" s="65"/>
    </row>
    <row r="31" spans="1:18" x14ac:dyDescent="0.2">
      <c r="A31" s="2">
        <f t="shared" si="0"/>
        <v>27</v>
      </c>
      <c r="G31" s="65"/>
    </row>
    <row r="32" spans="1:18" x14ac:dyDescent="0.2">
      <c r="A32" s="2">
        <f t="shared" si="0"/>
        <v>28</v>
      </c>
      <c r="G32" s="65"/>
    </row>
    <row r="33" spans="1:18" x14ac:dyDescent="0.2">
      <c r="A33" s="2">
        <f t="shared" si="0"/>
        <v>29</v>
      </c>
      <c r="G33" s="65"/>
    </row>
    <row r="34" spans="1:18" x14ac:dyDescent="0.2">
      <c r="A34" s="2">
        <f t="shared" si="0"/>
        <v>30</v>
      </c>
      <c r="G34" s="65"/>
    </row>
    <row r="35" spans="1:18" x14ac:dyDescent="0.2">
      <c r="A35" s="2">
        <f t="shared" si="0"/>
        <v>31</v>
      </c>
      <c r="G35" s="65"/>
    </row>
    <row r="36" spans="1:18" s="6" customFormat="1" x14ac:dyDescent="0.2">
      <c r="A36" s="2">
        <f t="shared" si="0"/>
        <v>32</v>
      </c>
      <c r="B36" s="19"/>
      <c r="C36" s="19"/>
      <c r="D36" s="19"/>
      <c r="G36" s="66"/>
      <c r="I36" s="10"/>
      <c r="J36" s="10"/>
      <c r="K36" s="10"/>
      <c r="L36" s="11"/>
      <c r="M36" s="11"/>
      <c r="N36" s="16"/>
      <c r="O36" s="20"/>
      <c r="P36" s="21"/>
      <c r="Q36" s="21"/>
      <c r="R36" s="18"/>
    </row>
    <row r="37" spans="1:18" x14ac:dyDescent="0.2">
      <c r="A37" s="2">
        <f t="shared" si="0"/>
        <v>33</v>
      </c>
      <c r="G37" s="65"/>
    </row>
    <row r="38" spans="1:18" x14ac:dyDescent="0.2">
      <c r="A38" s="2">
        <f t="shared" si="0"/>
        <v>34</v>
      </c>
      <c r="G38" s="65"/>
    </row>
    <row r="39" spans="1:18" x14ac:dyDescent="0.2">
      <c r="A39" s="2">
        <f t="shared" si="0"/>
        <v>35</v>
      </c>
      <c r="G39" s="65"/>
    </row>
    <row r="40" spans="1:18" x14ac:dyDescent="0.2">
      <c r="A40" s="2">
        <f t="shared" si="0"/>
        <v>36</v>
      </c>
      <c r="G40" s="65"/>
    </row>
    <row r="41" spans="1:18" x14ac:dyDescent="0.2">
      <c r="A41" s="2">
        <f t="shared" si="0"/>
        <v>37</v>
      </c>
      <c r="G41" s="65"/>
    </row>
    <row r="42" spans="1:18" x14ac:dyDescent="0.2">
      <c r="A42" s="2">
        <f t="shared" si="0"/>
        <v>38</v>
      </c>
      <c r="G42" s="65"/>
    </row>
    <row r="43" spans="1:18" x14ac:dyDescent="0.2">
      <c r="A43" s="2">
        <f t="shared" si="0"/>
        <v>39</v>
      </c>
      <c r="G43" s="65"/>
    </row>
    <row r="44" spans="1:18" x14ac:dyDescent="0.2">
      <c r="A44" s="2">
        <f t="shared" si="0"/>
        <v>40</v>
      </c>
      <c r="G44" s="65"/>
    </row>
    <row r="45" spans="1:18" x14ac:dyDescent="0.2">
      <c r="A45" s="2">
        <f t="shared" si="0"/>
        <v>41</v>
      </c>
      <c r="F45" s="6"/>
      <c r="G45" s="66"/>
      <c r="H45" s="6"/>
    </row>
    <row r="46" spans="1:18" x14ac:dyDescent="0.2">
      <c r="A46" s="2">
        <f t="shared" si="0"/>
        <v>42</v>
      </c>
      <c r="G46" s="64"/>
    </row>
    <row r="47" spans="1:18" x14ac:dyDescent="0.2">
      <c r="A47" s="2">
        <f t="shared" si="0"/>
        <v>43</v>
      </c>
      <c r="G47" s="65"/>
    </row>
    <row r="48" spans="1:18" x14ac:dyDescent="0.2">
      <c r="A48" s="2">
        <f t="shared" si="0"/>
        <v>44</v>
      </c>
      <c r="G48" s="65"/>
    </row>
    <row r="49" spans="1:18" x14ac:dyDescent="0.2">
      <c r="A49" s="2">
        <f t="shared" si="0"/>
        <v>45</v>
      </c>
      <c r="G49" s="65"/>
    </row>
    <row r="50" spans="1:18" x14ac:dyDescent="0.2">
      <c r="A50" s="2">
        <f t="shared" si="0"/>
        <v>46</v>
      </c>
      <c r="G50" s="65"/>
    </row>
    <row r="51" spans="1:18" x14ac:dyDescent="0.2">
      <c r="A51" s="2">
        <f t="shared" si="0"/>
        <v>47</v>
      </c>
      <c r="G51" s="65"/>
    </row>
    <row r="52" spans="1:18" x14ac:dyDescent="0.2">
      <c r="A52" s="2">
        <f t="shared" si="0"/>
        <v>48</v>
      </c>
      <c r="G52" s="65"/>
    </row>
    <row r="53" spans="1:18" x14ac:dyDescent="0.2">
      <c r="A53" s="2">
        <f t="shared" si="0"/>
        <v>49</v>
      </c>
      <c r="F53" s="23"/>
      <c r="G53" s="64"/>
      <c r="H53" s="23"/>
    </row>
    <row r="54" spans="1:18" x14ac:dyDescent="0.2">
      <c r="A54" s="2">
        <f t="shared" si="0"/>
        <v>50</v>
      </c>
      <c r="E54" s="23"/>
      <c r="F54" s="23"/>
      <c r="G54" s="64"/>
      <c r="H54" s="23"/>
    </row>
    <row r="55" spans="1:18" x14ac:dyDescent="0.2">
      <c r="A55" s="2">
        <f t="shared" si="0"/>
        <v>51</v>
      </c>
      <c r="G55" s="65"/>
    </row>
    <row r="56" spans="1:18" x14ac:dyDescent="0.2">
      <c r="A56" s="2">
        <f t="shared" si="0"/>
        <v>52</v>
      </c>
      <c r="G56" s="65"/>
    </row>
    <row r="57" spans="1:18" x14ac:dyDescent="0.2">
      <c r="A57" s="2">
        <f t="shared" si="0"/>
        <v>53</v>
      </c>
      <c r="G57" s="65"/>
    </row>
    <row r="58" spans="1:18" x14ac:dyDescent="0.2">
      <c r="A58" s="2">
        <f t="shared" si="0"/>
        <v>54</v>
      </c>
      <c r="G58" s="65"/>
    </row>
    <row r="59" spans="1:18" x14ac:dyDescent="0.2">
      <c r="A59" s="2">
        <f t="shared" si="0"/>
        <v>55</v>
      </c>
      <c r="G59" s="65"/>
    </row>
    <row r="60" spans="1:18" x14ac:dyDescent="0.2">
      <c r="A60" s="2">
        <f t="shared" si="0"/>
        <v>56</v>
      </c>
      <c r="G60" s="65"/>
    </row>
    <row r="61" spans="1:18" s="6" customFormat="1" x14ac:dyDescent="0.2">
      <c r="A61" s="2">
        <f t="shared" si="0"/>
        <v>57</v>
      </c>
      <c r="B61" s="19"/>
      <c r="C61" s="19"/>
      <c r="D61" s="19"/>
      <c r="G61" s="66"/>
      <c r="I61" s="10"/>
      <c r="J61" s="10"/>
      <c r="K61" s="10"/>
      <c r="L61" s="11"/>
      <c r="M61" s="11"/>
      <c r="N61" s="16"/>
      <c r="O61" s="20"/>
      <c r="P61" s="21"/>
      <c r="Q61" s="21"/>
      <c r="R61" s="18"/>
    </row>
    <row r="62" spans="1:18" x14ac:dyDescent="0.2">
      <c r="A62" s="2">
        <f t="shared" si="0"/>
        <v>58</v>
      </c>
      <c r="G62" s="64"/>
    </row>
    <row r="63" spans="1:18" x14ac:dyDescent="0.2">
      <c r="A63" s="2">
        <f t="shared" si="0"/>
        <v>59</v>
      </c>
      <c r="G63" s="65"/>
    </row>
    <row r="64" spans="1:18" x14ac:dyDescent="0.2">
      <c r="A64" s="2">
        <f t="shared" si="0"/>
        <v>60</v>
      </c>
      <c r="G64" s="65"/>
    </row>
    <row r="65" spans="1:18" x14ac:dyDescent="0.2">
      <c r="A65" s="2">
        <f t="shared" si="0"/>
        <v>61</v>
      </c>
      <c r="G65" s="65"/>
    </row>
    <row r="66" spans="1:18" x14ac:dyDescent="0.2">
      <c r="A66" s="2">
        <f t="shared" si="0"/>
        <v>62</v>
      </c>
      <c r="G66" s="65"/>
    </row>
    <row r="67" spans="1:18" x14ac:dyDescent="0.2">
      <c r="A67" s="2">
        <f t="shared" si="0"/>
        <v>63</v>
      </c>
      <c r="G67" s="65"/>
    </row>
    <row r="68" spans="1:18" x14ac:dyDescent="0.2">
      <c r="A68" s="2">
        <f t="shared" si="0"/>
        <v>64</v>
      </c>
      <c r="G68" s="65"/>
    </row>
    <row r="69" spans="1:18" x14ac:dyDescent="0.2">
      <c r="A69" s="2">
        <f t="shared" si="0"/>
        <v>65</v>
      </c>
      <c r="G69" s="65"/>
    </row>
    <row r="70" spans="1:18" x14ac:dyDescent="0.2">
      <c r="A70" s="2">
        <f t="shared" si="0"/>
        <v>66</v>
      </c>
      <c r="G70" s="65"/>
    </row>
    <row r="71" spans="1:18" x14ac:dyDescent="0.2">
      <c r="A71" s="2">
        <f t="shared" ref="A71:A134" si="1">(A70+1)</f>
        <v>67</v>
      </c>
      <c r="G71" s="65"/>
    </row>
    <row r="72" spans="1:18" x14ac:dyDescent="0.2">
      <c r="A72" s="2">
        <f t="shared" si="1"/>
        <v>68</v>
      </c>
      <c r="G72" s="65"/>
    </row>
    <row r="73" spans="1:18" x14ac:dyDescent="0.2">
      <c r="A73" s="2">
        <f t="shared" si="1"/>
        <v>69</v>
      </c>
      <c r="G73" s="65"/>
    </row>
    <row r="74" spans="1:18" s="6" customFormat="1" x14ac:dyDescent="0.2">
      <c r="A74" s="2">
        <f t="shared" si="1"/>
        <v>70</v>
      </c>
      <c r="B74" s="19"/>
      <c r="C74" s="19"/>
      <c r="D74" s="19"/>
      <c r="G74" s="66"/>
      <c r="I74" s="10"/>
      <c r="J74" s="10"/>
      <c r="K74" s="10"/>
      <c r="L74" s="11"/>
      <c r="M74" s="11"/>
      <c r="N74" s="16"/>
      <c r="O74" s="20"/>
      <c r="P74" s="21"/>
      <c r="Q74" s="21"/>
      <c r="R74" s="18"/>
    </row>
    <row r="75" spans="1:18" x14ac:dyDescent="0.2">
      <c r="A75" s="2">
        <f t="shared" si="1"/>
        <v>71</v>
      </c>
      <c r="F75" s="6"/>
      <c r="G75" s="66"/>
    </row>
    <row r="76" spans="1:18" x14ac:dyDescent="0.2">
      <c r="A76" s="2">
        <f t="shared" si="1"/>
        <v>72</v>
      </c>
      <c r="G76" s="65"/>
    </row>
    <row r="77" spans="1:18" x14ac:dyDescent="0.2">
      <c r="A77" s="2">
        <f t="shared" si="1"/>
        <v>73</v>
      </c>
      <c r="G77" s="65"/>
    </row>
    <row r="78" spans="1:18" s="6" customFormat="1" x14ac:dyDescent="0.2">
      <c r="A78" s="2">
        <f t="shared" si="1"/>
        <v>74</v>
      </c>
      <c r="B78" s="19"/>
      <c r="C78" s="19"/>
      <c r="D78" s="19"/>
      <c r="G78" s="66"/>
      <c r="I78" s="10"/>
      <c r="J78" s="10"/>
      <c r="K78" s="10"/>
      <c r="L78" s="11"/>
      <c r="M78" s="11"/>
      <c r="N78" s="16"/>
      <c r="O78" s="20"/>
      <c r="P78" s="21"/>
      <c r="Q78" s="21"/>
      <c r="R78" s="18"/>
    </row>
    <row r="79" spans="1:18" x14ac:dyDescent="0.2">
      <c r="A79" s="2">
        <f t="shared" si="1"/>
        <v>75</v>
      </c>
      <c r="G79" s="65"/>
    </row>
    <row r="80" spans="1:18" x14ac:dyDescent="0.2">
      <c r="A80" s="2">
        <f t="shared" si="1"/>
        <v>76</v>
      </c>
      <c r="G80" s="65"/>
    </row>
    <row r="81" spans="1:18" x14ac:dyDescent="0.2">
      <c r="A81" s="2">
        <f t="shared" si="1"/>
        <v>77</v>
      </c>
      <c r="G81" s="66"/>
    </row>
    <row r="82" spans="1:18" x14ac:dyDescent="0.2">
      <c r="A82" s="2">
        <f t="shared" si="1"/>
        <v>78</v>
      </c>
      <c r="G82" s="65"/>
    </row>
    <row r="83" spans="1:18" s="6" customFormat="1" x14ac:dyDescent="0.2">
      <c r="A83" s="2">
        <f t="shared" si="1"/>
        <v>79</v>
      </c>
      <c r="B83" s="19"/>
      <c r="C83" s="19"/>
      <c r="D83" s="19"/>
      <c r="G83" s="66"/>
      <c r="I83" s="10"/>
      <c r="J83" s="10"/>
      <c r="K83" s="10"/>
      <c r="L83" s="11"/>
      <c r="M83" s="11"/>
      <c r="N83" s="16"/>
      <c r="O83" s="20"/>
      <c r="P83" s="21"/>
      <c r="Q83" s="21"/>
      <c r="R83" s="18"/>
    </row>
    <row r="84" spans="1:18" x14ac:dyDescent="0.2">
      <c r="A84" s="2">
        <f t="shared" si="1"/>
        <v>80</v>
      </c>
      <c r="G84" s="65"/>
    </row>
    <row r="85" spans="1:18" x14ac:dyDescent="0.2">
      <c r="A85" s="2">
        <f t="shared" si="1"/>
        <v>81</v>
      </c>
      <c r="G85" s="65"/>
    </row>
    <row r="86" spans="1:18" x14ac:dyDescent="0.2">
      <c r="A86" s="2">
        <f t="shared" si="1"/>
        <v>82</v>
      </c>
      <c r="G86" s="65"/>
    </row>
    <row r="87" spans="1:18" x14ac:dyDescent="0.2">
      <c r="A87" s="2">
        <f t="shared" si="1"/>
        <v>83</v>
      </c>
      <c r="G87" s="65"/>
    </row>
    <row r="88" spans="1:18" s="23" customFormat="1" x14ac:dyDescent="0.2">
      <c r="A88" s="2">
        <f t="shared" si="1"/>
        <v>84</v>
      </c>
      <c r="B88" s="22"/>
      <c r="C88" s="22"/>
      <c r="D88" s="22"/>
      <c r="G88" s="64"/>
      <c r="I88" s="24"/>
      <c r="J88" s="24"/>
      <c r="K88" s="24"/>
      <c r="L88" s="25"/>
      <c r="M88" s="25"/>
      <c r="N88" s="26"/>
      <c r="O88" s="27"/>
      <c r="P88" s="28"/>
      <c r="Q88" s="28"/>
      <c r="R88" s="29"/>
    </row>
    <row r="89" spans="1:18" x14ac:dyDescent="0.2">
      <c r="A89" s="2">
        <f t="shared" si="1"/>
        <v>85</v>
      </c>
      <c r="G89" s="65"/>
    </row>
    <row r="90" spans="1:18" x14ac:dyDescent="0.2">
      <c r="A90" s="2">
        <f t="shared" si="1"/>
        <v>86</v>
      </c>
      <c r="G90" s="65"/>
    </row>
    <row r="91" spans="1:18" x14ac:dyDescent="0.2">
      <c r="A91" s="2">
        <f t="shared" si="1"/>
        <v>87</v>
      </c>
      <c r="G91" s="65"/>
    </row>
    <row r="92" spans="1:18" x14ac:dyDescent="0.2">
      <c r="A92" s="2">
        <f t="shared" si="1"/>
        <v>88</v>
      </c>
      <c r="G92" s="65"/>
    </row>
    <row r="93" spans="1:18" s="6" customFormat="1" x14ac:dyDescent="0.2">
      <c r="A93" s="2">
        <f t="shared" si="1"/>
        <v>89</v>
      </c>
      <c r="B93" s="19"/>
      <c r="C93" s="19"/>
      <c r="D93" s="19"/>
      <c r="G93" s="66"/>
      <c r="I93" s="10"/>
      <c r="J93" s="10"/>
      <c r="K93" s="10"/>
      <c r="L93" s="11"/>
      <c r="M93" s="11"/>
      <c r="N93" s="16"/>
      <c r="O93" s="20"/>
      <c r="P93" s="21"/>
      <c r="Q93" s="21"/>
      <c r="R93" s="18"/>
    </row>
    <row r="94" spans="1:18" x14ac:dyDescent="0.2">
      <c r="A94" s="2">
        <f t="shared" si="1"/>
        <v>90</v>
      </c>
      <c r="G94" s="65"/>
    </row>
    <row r="95" spans="1:18" x14ac:dyDescent="0.2">
      <c r="A95" s="2">
        <f t="shared" si="1"/>
        <v>91</v>
      </c>
      <c r="G95" s="65"/>
    </row>
    <row r="96" spans="1:18" x14ac:dyDescent="0.2">
      <c r="A96" s="2">
        <f t="shared" si="1"/>
        <v>92</v>
      </c>
      <c r="G96" s="64"/>
    </row>
    <row r="97" spans="1:18" x14ac:dyDescent="0.2">
      <c r="A97" s="2">
        <f t="shared" si="1"/>
        <v>93</v>
      </c>
      <c r="G97" s="64"/>
    </row>
    <row r="98" spans="1:18" x14ac:dyDescent="0.2">
      <c r="A98" s="2">
        <f t="shared" si="1"/>
        <v>94</v>
      </c>
      <c r="G98" s="65"/>
    </row>
    <row r="99" spans="1:18" x14ac:dyDescent="0.2">
      <c r="A99" s="2">
        <f t="shared" si="1"/>
        <v>95</v>
      </c>
      <c r="G99" s="2"/>
    </row>
    <row r="100" spans="1:18" x14ac:dyDescent="0.2">
      <c r="A100" s="2">
        <f t="shared" si="1"/>
        <v>96</v>
      </c>
      <c r="G100" s="64"/>
    </row>
    <row r="101" spans="1:18" x14ac:dyDescent="0.2">
      <c r="A101" s="2">
        <f t="shared" si="1"/>
        <v>97</v>
      </c>
      <c r="G101" s="65"/>
    </row>
    <row r="102" spans="1:18" x14ac:dyDescent="0.2">
      <c r="A102" s="2">
        <f t="shared" si="1"/>
        <v>98</v>
      </c>
      <c r="G102" s="64"/>
    </row>
    <row r="103" spans="1:18" x14ac:dyDescent="0.2">
      <c r="A103" s="2">
        <f t="shared" si="1"/>
        <v>99</v>
      </c>
      <c r="G103" s="65"/>
    </row>
    <row r="104" spans="1:18" x14ac:dyDescent="0.2">
      <c r="A104" s="2">
        <f t="shared" si="1"/>
        <v>100</v>
      </c>
      <c r="G104" s="65"/>
    </row>
    <row r="105" spans="1:18" x14ac:dyDescent="0.2">
      <c r="A105" s="2">
        <f t="shared" si="1"/>
        <v>101</v>
      </c>
      <c r="G105" s="65"/>
    </row>
    <row r="106" spans="1:18" x14ac:dyDescent="0.2">
      <c r="A106" s="2">
        <f t="shared" si="1"/>
        <v>102</v>
      </c>
      <c r="G106" s="65"/>
    </row>
    <row r="107" spans="1:18" x14ac:dyDescent="0.2">
      <c r="A107" s="2">
        <f t="shared" si="1"/>
        <v>103</v>
      </c>
      <c r="G107" s="65"/>
    </row>
    <row r="108" spans="1:18" s="6" customFormat="1" x14ac:dyDescent="0.2">
      <c r="A108" s="2">
        <f t="shared" si="1"/>
        <v>104</v>
      </c>
      <c r="B108" s="19"/>
      <c r="C108" s="19"/>
      <c r="D108" s="19"/>
      <c r="G108" s="66"/>
      <c r="I108" s="10"/>
      <c r="J108" s="10"/>
      <c r="K108" s="10"/>
      <c r="L108" s="11"/>
      <c r="M108" s="11"/>
      <c r="N108" s="16"/>
      <c r="O108" s="20"/>
      <c r="P108" s="21"/>
      <c r="Q108" s="21"/>
      <c r="R108" s="18"/>
    </row>
    <row r="109" spans="1:18" x14ac:dyDescent="0.2">
      <c r="A109" s="2">
        <f t="shared" si="1"/>
        <v>105</v>
      </c>
      <c r="G109" s="65"/>
    </row>
    <row r="110" spans="1:18" x14ac:dyDescent="0.2">
      <c r="A110" s="2">
        <f t="shared" si="1"/>
        <v>106</v>
      </c>
      <c r="G110" s="65"/>
    </row>
    <row r="111" spans="1:18" x14ac:dyDescent="0.2">
      <c r="A111" s="2">
        <f t="shared" si="1"/>
        <v>107</v>
      </c>
      <c r="G111" s="65"/>
    </row>
    <row r="112" spans="1:18" s="6" customFormat="1" x14ac:dyDescent="0.2">
      <c r="A112" s="2">
        <f t="shared" si="1"/>
        <v>108</v>
      </c>
      <c r="B112" s="19"/>
      <c r="C112" s="19"/>
      <c r="D112" s="19"/>
      <c r="G112" s="65"/>
      <c r="I112" s="10"/>
      <c r="J112" s="10"/>
      <c r="K112" s="10"/>
      <c r="L112" s="11"/>
      <c r="M112" s="11"/>
      <c r="N112" s="16"/>
      <c r="O112" s="20"/>
      <c r="P112" s="21"/>
      <c r="Q112" s="21"/>
      <c r="R112" s="18"/>
    </row>
    <row r="113" spans="1:18" x14ac:dyDescent="0.2">
      <c r="A113" s="2">
        <f t="shared" si="1"/>
        <v>109</v>
      </c>
      <c r="G113" s="65"/>
    </row>
    <row r="114" spans="1:18" x14ac:dyDescent="0.2">
      <c r="A114" s="2">
        <f t="shared" si="1"/>
        <v>110</v>
      </c>
      <c r="G114" s="64"/>
    </row>
    <row r="115" spans="1:18" x14ac:dyDescent="0.2">
      <c r="A115" s="2">
        <f t="shared" si="1"/>
        <v>111</v>
      </c>
      <c r="G115" s="65"/>
    </row>
    <row r="116" spans="1:18" s="23" customFormat="1" x14ac:dyDescent="0.2">
      <c r="A116" s="2">
        <f t="shared" si="1"/>
        <v>112</v>
      </c>
      <c r="B116" s="22"/>
      <c r="C116" s="22"/>
      <c r="D116" s="22"/>
      <c r="G116" s="64"/>
      <c r="I116" s="24"/>
      <c r="J116" s="24"/>
      <c r="K116" s="24"/>
      <c r="L116" s="25"/>
      <c r="M116" s="25"/>
      <c r="N116" s="26"/>
      <c r="O116" s="27"/>
      <c r="P116" s="28"/>
      <c r="Q116" s="28"/>
      <c r="R116" s="29"/>
    </row>
    <row r="117" spans="1:18" s="6" customFormat="1" x14ac:dyDescent="0.2">
      <c r="A117" s="2">
        <f t="shared" si="1"/>
        <v>113</v>
      </c>
      <c r="B117" s="19"/>
      <c r="C117" s="19"/>
      <c r="D117" s="19"/>
      <c r="G117" s="66"/>
      <c r="I117" s="10"/>
      <c r="J117" s="10"/>
      <c r="K117" s="10"/>
      <c r="L117" s="11"/>
      <c r="M117" s="11"/>
      <c r="N117" s="16"/>
      <c r="O117" s="20"/>
      <c r="P117" s="21"/>
      <c r="Q117" s="21"/>
      <c r="R117" s="18"/>
    </row>
    <row r="118" spans="1:18" s="23" customFormat="1" x14ac:dyDescent="0.2">
      <c r="A118" s="2">
        <f t="shared" si="1"/>
        <v>114</v>
      </c>
      <c r="B118" s="22"/>
      <c r="C118" s="22"/>
      <c r="D118" s="22"/>
      <c r="G118" s="64"/>
      <c r="I118" s="24"/>
      <c r="J118" s="24"/>
      <c r="K118" s="24"/>
      <c r="L118" s="25"/>
      <c r="M118" s="25"/>
      <c r="N118" s="26"/>
      <c r="O118" s="27"/>
      <c r="P118" s="28"/>
      <c r="Q118" s="28"/>
      <c r="R118" s="29"/>
    </row>
    <row r="119" spans="1:18" s="23" customFormat="1" x14ac:dyDescent="0.2">
      <c r="A119" s="2">
        <f t="shared" si="1"/>
        <v>115</v>
      </c>
      <c r="B119" s="22"/>
      <c r="C119" s="22"/>
      <c r="D119" s="22"/>
      <c r="G119" s="66"/>
      <c r="I119" s="24"/>
      <c r="J119" s="24"/>
      <c r="K119" s="24"/>
      <c r="L119" s="25"/>
      <c r="M119" s="25"/>
      <c r="N119" s="26"/>
      <c r="O119" s="27"/>
      <c r="P119" s="28"/>
      <c r="Q119" s="28"/>
      <c r="R119" s="29"/>
    </row>
    <row r="120" spans="1:18" s="23" customFormat="1" x14ac:dyDescent="0.2">
      <c r="A120" s="2">
        <f t="shared" si="1"/>
        <v>116</v>
      </c>
      <c r="B120" s="22"/>
      <c r="C120" s="22"/>
      <c r="D120" s="22"/>
      <c r="G120" s="64"/>
      <c r="I120" s="24"/>
      <c r="J120" s="24"/>
      <c r="K120" s="24"/>
      <c r="L120" s="25"/>
      <c r="M120" s="25"/>
      <c r="N120" s="26"/>
      <c r="O120" s="27"/>
      <c r="P120" s="28"/>
      <c r="Q120" s="28"/>
      <c r="R120" s="29"/>
    </row>
    <row r="121" spans="1:18" s="6" customFormat="1" x14ac:dyDescent="0.2">
      <c r="A121" s="2">
        <f t="shared" si="1"/>
        <v>117</v>
      </c>
      <c r="B121" s="19"/>
      <c r="C121" s="19"/>
      <c r="D121" s="19"/>
      <c r="G121" s="66"/>
      <c r="I121" s="10"/>
      <c r="J121" s="10"/>
      <c r="K121" s="10"/>
      <c r="L121" s="11"/>
      <c r="M121" s="11"/>
      <c r="N121" s="16"/>
      <c r="O121" s="20"/>
      <c r="P121" s="21"/>
      <c r="Q121" s="21"/>
      <c r="R121" s="18"/>
    </row>
    <row r="122" spans="1:18" s="23" customFormat="1" x14ac:dyDescent="0.2">
      <c r="A122" s="2">
        <f t="shared" si="1"/>
        <v>118</v>
      </c>
      <c r="B122" s="22"/>
      <c r="C122" s="22"/>
      <c r="D122" s="22"/>
      <c r="G122" s="64"/>
      <c r="I122" s="24"/>
      <c r="J122" s="24"/>
      <c r="K122" s="24"/>
      <c r="L122" s="25"/>
      <c r="M122" s="25"/>
      <c r="N122" s="26"/>
      <c r="O122" s="27"/>
      <c r="P122" s="28"/>
      <c r="Q122" s="28"/>
      <c r="R122" s="29"/>
    </row>
    <row r="123" spans="1:18" s="23" customFormat="1" x14ac:dyDescent="0.2">
      <c r="A123" s="2">
        <f t="shared" si="1"/>
        <v>119</v>
      </c>
      <c r="B123" s="22"/>
      <c r="C123" s="22"/>
      <c r="D123" s="22"/>
      <c r="G123" s="64"/>
      <c r="I123" s="24"/>
      <c r="J123" s="24"/>
      <c r="K123" s="24"/>
      <c r="L123" s="25"/>
      <c r="M123" s="25"/>
      <c r="N123" s="26"/>
      <c r="O123" s="27"/>
      <c r="P123" s="28"/>
      <c r="Q123" s="28"/>
      <c r="R123" s="29"/>
    </row>
    <row r="124" spans="1:18" s="6" customFormat="1" x14ac:dyDescent="0.2">
      <c r="A124" s="2">
        <f t="shared" si="1"/>
        <v>120</v>
      </c>
      <c r="B124" s="19"/>
      <c r="C124" s="19"/>
      <c r="D124" s="19"/>
      <c r="G124" s="66"/>
      <c r="I124" s="10"/>
      <c r="J124" s="10"/>
      <c r="K124" s="10"/>
      <c r="L124" s="11"/>
      <c r="M124" s="11"/>
      <c r="N124" s="16"/>
      <c r="O124" s="20"/>
      <c r="P124" s="21"/>
      <c r="Q124" s="21"/>
      <c r="R124" s="18"/>
    </row>
    <row r="125" spans="1:18" s="6" customFormat="1" x14ac:dyDescent="0.2">
      <c r="A125" s="2">
        <f t="shared" si="1"/>
        <v>121</v>
      </c>
      <c r="B125" s="19"/>
      <c r="C125" s="19"/>
      <c r="D125" s="19"/>
      <c r="G125" s="66"/>
      <c r="I125" s="10"/>
      <c r="J125" s="10"/>
      <c r="K125" s="10"/>
      <c r="L125" s="11"/>
      <c r="M125" s="11"/>
      <c r="N125" s="16"/>
      <c r="O125" s="20"/>
      <c r="P125" s="21"/>
      <c r="Q125" s="21"/>
      <c r="R125" s="18"/>
    </row>
    <row r="126" spans="1:18" s="6" customFormat="1" x14ac:dyDescent="0.2">
      <c r="A126" s="2">
        <f t="shared" si="1"/>
        <v>122</v>
      </c>
      <c r="B126" s="19"/>
      <c r="C126" s="19"/>
      <c r="D126" s="19"/>
      <c r="G126" s="66"/>
      <c r="I126" s="10"/>
      <c r="J126" s="10"/>
      <c r="K126" s="10"/>
      <c r="L126" s="11"/>
      <c r="M126" s="11"/>
      <c r="N126" s="16"/>
      <c r="O126" s="20"/>
      <c r="P126" s="21"/>
      <c r="Q126" s="21"/>
      <c r="R126" s="18"/>
    </row>
    <row r="127" spans="1:18" s="23" customFormat="1" x14ac:dyDescent="0.2">
      <c r="A127" s="2">
        <f t="shared" si="1"/>
        <v>123</v>
      </c>
      <c r="B127" s="22"/>
      <c r="C127" s="22"/>
      <c r="D127" s="22"/>
      <c r="G127" s="64"/>
      <c r="I127" s="24"/>
      <c r="J127" s="24"/>
      <c r="K127" s="24"/>
      <c r="L127" s="25"/>
      <c r="M127" s="25"/>
      <c r="N127" s="26"/>
      <c r="O127" s="27"/>
      <c r="P127" s="28"/>
      <c r="Q127" s="28"/>
      <c r="R127" s="29"/>
    </row>
    <row r="128" spans="1:18" s="23" customFormat="1" x14ac:dyDescent="0.2">
      <c r="A128" s="2">
        <f t="shared" si="1"/>
        <v>124</v>
      </c>
      <c r="B128" s="22"/>
      <c r="C128" s="22"/>
      <c r="D128" s="22"/>
      <c r="G128" s="65"/>
      <c r="I128" s="24"/>
      <c r="J128" s="24"/>
      <c r="K128" s="24"/>
      <c r="L128" s="25"/>
      <c r="M128" s="25"/>
      <c r="N128" s="26"/>
      <c r="O128" s="27"/>
      <c r="P128" s="28"/>
      <c r="Q128" s="28"/>
      <c r="R128" s="29"/>
    </row>
    <row r="129" spans="1:18" s="23" customFormat="1" x14ac:dyDescent="0.2">
      <c r="A129" s="2">
        <f t="shared" si="1"/>
        <v>125</v>
      </c>
      <c r="B129" s="22"/>
      <c r="C129" s="22"/>
      <c r="D129" s="22"/>
      <c r="G129" s="65"/>
      <c r="I129" s="24"/>
      <c r="J129" s="24"/>
      <c r="K129" s="24"/>
      <c r="L129" s="25"/>
      <c r="M129" s="25"/>
      <c r="N129" s="26"/>
      <c r="O129" s="27"/>
      <c r="P129" s="28"/>
      <c r="Q129" s="28"/>
      <c r="R129" s="29"/>
    </row>
    <row r="130" spans="1:18" s="23" customFormat="1" x14ac:dyDescent="0.2">
      <c r="A130" s="2">
        <f t="shared" si="1"/>
        <v>126</v>
      </c>
      <c r="B130" s="22"/>
      <c r="C130" s="22"/>
      <c r="D130" s="22"/>
      <c r="G130" s="64"/>
      <c r="I130" s="24"/>
      <c r="J130" s="24"/>
      <c r="K130" s="24"/>
      <c r="L130" s="25"/>
      <c r="M130" s="25"/>
      <c r="N130" s="26"/>
      <c r="O130" s="27"/>
      <c r="P130" s="28"/>
      <c r="Q130" s="28"/>
      <c r="R130" s="29"/>
    </row>
    <row r="131" spans="1:18" s="23" customFormat="1" x14ac:dyDescent="0.2">
      <c r="A131" s="2">
        <f t="shared" si="1"/>
        <v>127</v>
      </c>
      <c r="B131" s="22"/>
      <c r="C131" s="22"/>
      <c r="D131" s="22"/>
      <c r="G131" s="64"/>
      <c r="I131" s="24"/>
      <c r="J131" s="24"/>
      <c r="K131" s="24"/>
      <c r="L131" s="25"/>
      <c r="M131" s="25"/>
      <c r="N131" s="26"/>
      <c r="O131" s="27"/>
      <c r="P131" s="28"/>
      <c r="Q131" s="28"/>
      <c r="R131" s="29"/>
    </row>
    <row r="132" spans="1:18" s="6" customFormat="1" x14ac:dyDescent="0.2">
      <c r="A132" s="2">
        <f t="shared" si="1"/>
        <v>128</v>
      </c>
      <c r="B132" s="19"/>
      <c r="C132" s="19"/>
      <c r="D132" s="19"/>
      <c r="G132" s="64"/>
      <c r="I132" s="10"/>
      <c r="J132" s="10"/>
      <c r="K132" s="10"/>
      <c r="L132" s="11"/>
      <c r="M132" s="11"/>
      <c r="N132" s="16"/>
      <c r="O132" s="20"/>
      <c r="P132" s="21"/>
      <c r="Q132" s="21"/>
      <c r="R132" s="18"/>
    </row>
    <row r="133" spans="1:18" s="23" customFormat="1" x14ac:dyDescent="0.2">
      <c r="A133" s="2">
        <f t="shared" si="1"/>
        <v>129</v>
      </c>
      <c r="B133" s="22"/>
      <c r="C133" s="22"/>
      <c r="D133" s="22"/>
      <c r="G133" s="64"/>
      <c r="I133" s="24"/>
      <c r="J133" s="24"/>
      <c r="K133" s="24"/>
      <c r="L133" s="25"/>
      <c r="M133" s="25"/>
      <c r="N133" s="26"/>
      <c r="O133" s="27"/>
      <c r="P133" s="28"/>
      <c r="Q133" s="28"/>
      <c r="R133" s="29"/>
    </row>
    <row r="134" spans="1:18" s="23" customFormat="1" x14ac:dyDescent="0.2">
      <c r="A134" s="2">
        <f t="shared" si="1"/>
        <v>130</v>
      </c>
      <c r="B134" s="22"/>
      <c r="C134" s="22"/>
      <c r="D134" s="22"/>
      <c r="G134" s="64"/>
      <c r="I134" s="24"/>
      <c r="J134" s="24"/>
      <c r="K134" s="24"/>
      <c r="L134" s="25"/>
      <c r="M134" s="25"/>
      <c r="N134" s="26"/>
      <c r="O134" s="27"/>
      <c r="P134" s="28"/>
      <c r="Q134" s="28"/>
      <c r="R134" s="29"/>
    </row>
    <row r="135" spans="1:18" s="23" customFormat="1" x14ac:dyDescent="0.2">
      <c r="A135" s="2">
        <f t="shared" ref="A135:A149" si="2">(A134+1)</f>
        <v>131</v>
      </c>
      <c r="B135" s="22"/>
      <c r="C135" s="22"/>
      <c r="D135" s="22"/>
      <c r="G135" s="64"/>
      <c r="I135" s="24"/>
      <c r="J135" s="24"/>
      <c r="K135" s="24"/>
      <c r="L135" s="25"/>
      <c r="M135" s="25"/>
      <c r="N135" s="26"/>
      <c r="O135" s="27"/>
      <c r="P135" s="28"/>
      <c r="Q135" s="28"/>
      <c r="R135" s="29"/>
    </row>
    <row r="136" spans="1:18" s="6" customFormat="1" x14ac:dyDescent="0.2">
      <c r="A136" s="2">
        <f t="shared" si="2"/>
        <v>132</v>
      </c>
      <c r="B136" s="19"/>
      <c r="C136" s="19"/>
      <c r="D136" s="19"/>
      <c r="G136" s="66"/>
      <c r="I136" s="10"/>
      <c r="J136" s="10"/>
      <c r="K136" s="10"/>
      <c r="L136" s="11"/>
      <c r="M136" s="11"/>
      <c r="N136" s="16"/>
      <c r="O136" s="20"/>
      <c r="P136" s="21"/>
      <c r="Q136" s="21"/>
      <c r="R136" s="18"/>
    </row>
    <row r="137" spans="1:18" s="23" customFormat="1" x14ac:dyDescent="0.2">
      <c r="A137" s="2">
        <f t="shared" si="2"/>
        <v>133</v>
      </c>
      <c r="B137" s="22"/>
      <c r="C137" s="22"/>
      <c r="D137" s="22"/>
      <c r="G137" s="64"/>
      <c r="I137" s="24"/>
      <c r="J137" s="24"/>
      <c r="K137" s="24"/>
      <c r="L137" s="25"/>
      <c r="M137" s="25"/>
      <c r="N137" s="26"/>
      <c r="O137" s="27"/>
      <c r="P137" s="28"/>
      <c r="Q137" s="28"/>
      <c r="R137" s="29"/>
    </row>
    <row r="138" spans="1:18" s="23" customFormat="1" x14ac:dyDescent="0.2">
      <c r="A138" s="2">
        <f t="shared" si="2"/>
        <v>134</v>
      </c>
      <c r="B138" s="22"/>
      <c r="C138" s="22"/>
      <c r="D138" s="22"/>
      <c r="G138" s="64"/>
      <c r="I138" s="24"/>
      <c r="J138" s="24"/>
      <c r="K138" s="24"/>
      <c r="L138" s="25"/>
      <c r="M138" s="25"/>
      <c r="N138" s="26"/>
      <c r="O138" s="27"/>
      <c r="P138" s="28"/>
      <c r="Q138" s="28"/>
      <c r="R138" s="29"/>
    </row>
    <row r="139" spans="1:18" s="23" customFormat="1" x14ac:dyDescent="0.2">
      <c r="A139" s="2">
        <f t="shared" si="2"/>
        <v>135</v>
      </c>
      <c r="B139" s="22"/>
      <c r="C139" s="22"/>
      <c r="D139" s="22"/>
      <c r="G139" s="64"/>
      <c r="I139" s="24"/>
      <c r="J139" s="24"/>
      <c r="K139" s="24"/>
      <c r="L139" s="25"/>
      <c r="M139" s="25"/>
      <c r="N139" s="26"/>
      <c r="O139" s="27"/>
      <c r="P139" s="28"/>
      <c r="Q139" s="28"/>
      <c r="R139" s="29"/>
    </row>
    <row r="140" spans="1:18" s="23" customFormat="1" x14ac:dyDescent="0.2">
      <c r="A140" s="2">
        <f t="shared" si="2"/>
        <v>136</v>
      </c>
      <c r="B140" s="22"/>
      <c r="C140" s="22"/>
      <c r="D140" s="22"/>
      <c r="G140" s="64"/>
      <c r="I140" s="24"/>
      <c r="J140" s="24"/>
      <c r="K140" s="24"/>
      <c r="L140" s="25"/>
      <c r="M140" s="25"/>
      <c r="N140" s="26"/>
      <c r="O140" s="27"/>
      <c r="P140" s="28"/>
      <c r="Q140" s="28"/>
      <c r="R140" s="29"/>
    </row>
    <row r="141" spans="1:18" x14ac:dyDescent="0.2">
      <c r="A141" s="2">
        <f t="shared" si="2"/>
        <v>137</v>
      </c>
      <c r="G141" s="65"/>
      <c r="L141" s="25"/>
      <c r="M141" s="25"/>
    </row>
    <row r="142" spans="1:18" x14ac:dyDescent="0.2">
      <c r="A142" s="2">
        <f t="shared" si="2"/>
        <v>138</v>
      </c>
      <c r="G142" s="65"/>
      <c r="L142" s="25"/>
      <c r="M142" s="25"/>
    </row>
    <row r="143" spans="1:18" x14ac:dyDescent="0.2">
      <c r="A143" s="2">
        <f t="shared" si="2"/>
        <v>139</v>
      </c>
      <c r="G143" s="65"/>
      <c r="L143" s="25"/>
      <c r="M143" s="25"/>
    </row>
    <row r="144" spans="1:18" x14ac:dyDescent="0.2">
      <c r="A144" s="2">
        <f t="shared" si="2"/>
        <v>140</v>
      </c>
      <c r="G144" s="65"/>
      <c r="L144" s="25"/>
      <c r="M144" s="25"/>
    </row>
    <row r="145" spans="1:13" x14ac:dyDescent="0.2">
      <c r="A145" s="2">
        <f t="shared" si="2"/>
        <v>141</v>
      </c>
      <c r="G145" s="65"/>
      <c r="L145" s="25"/>
      <c r="M145" s="25"/>
    </row>
    <row r="146" spans="1:13" x14ac:dyDescent="0.2">
      <c r="A146" s="2">
        <f t="shared" si="2"/>
        <v>142</v>
      </c>
      <c r="G146" s="65"/>
      <c r="L146" s="25"/>
      <c r="M146" s="25"/>
    </row>
    <row r="147" spans="1:13" x14ac:dyDescent="0.2">
      <c r="A147" s="2">
        <f t="shared" si="2"/>
        <v>143</v>
      </c>
      <c r="G147" s="65"/>
      <c r="L147" s="25"/>
      <c r="M147" s="25"/>
    </row>
    <row r="148" spans="1:13" x14ac:dyDescent="0.2">
      <c r="A148" s="2">
        <f t="shared" si="2"/>
        <v>144</v>
      </c>
      <c r="G148" s="65"/>
      <c r="L148" s="25"/>
      <c r="M148" s="25"/>
    </row>
    <row r="149" spans="1:13" x14ac:dyDescent="0.2">
      <c r="A149" s="2">
        <f t="shared" si="2"/>
        <v>145</v>
      </c>
      <c r="G149" s="65"/>
      <c r="L149" s="25"/>
      <c r="M149" s="25"/>
    </row>
    <row r="150" spans="1:13" x14ac:dyDescent="0.2">
      <c r="G150" s="67"/>
      <c r="L150" s="25"/>
      <c r="M150" s="25"/>
    </row>
    <row r="151" spans="1:13" x14ac:dyDescent="0.2">
      <c r="G151" s="67"/>
      <c r="L151" s="25"/>
      <c r="M151" s="25"/>
    </row>
    <row r="152" spans="1:13" x14ac:dyDescent="0.2">
      <c r="G152" s="67"/>
      <c r="L152" s="25"/>
      <c r="M152" s="25"/>
    </row>
    <row r="153" spans="1:13" x14ac:dyDescent="0.2">
      <c r="G153" s="67"/>
      <c r="L153" s="25"/>
      <c r="M153" s="25"/>
    </row>
    <row r="154" spans="1:13" x14ac:dyDescent="0.2">
      <c r="G154" s="67"/>
      <c r="L154" s="25"/>
      <c r="M154" s="25"/>
    </row>
    <row r="155" spans="1:13" x14ac:dyDescent="0.2">
      <c r="G155" s="67"/>
      <c r="L155" s="25"/>
      <c r="M155" s="25"/>
    </row>
    <row r="156" spans="1:13" x14ac:dyDescent="0.2">
      <c r="G156" s="67"/>
      <c r="L156" s="25"/>
      <c r="M156" s="25"/>
    </row>
    <row r="157" spans="1:13" x14ac:dyDescent="0.2">
      <c r="G157" s="67"/>
      <c r="L157" s="25"/>
      <c r="M157" s="25"/>
    </row>
    <row r="158" spans="1:13" x14ac:dyDescent="0.2">
      <c r="G158" s="67"/>
      <c r="L158" s="25"/>
      <c r="M158" s="25"/>
    </row>
    <row r="159" spans="1:13" x14ac:dyDescent="0.2">
      <c r="G159" s="67"/>
      <c r="L159" s="25"/>
      <c r="M159" s="25"/>
    </row>
    <row r="160" spans="1:13" x14ac:dyDescent="0.2">
      <c r="G160" s="67"/>
      <c r="L160" s="25"/>
      <c r="M160" s="25"/>
    </row>
    <row r="161" spans="7:13" x14ac:dyDescent="0.2">
      <c r="G161" s="67"/>
      <c r="L161" s="25"/>
      <c r="M161" s="25"/>
    </row>
    <row r="162" spans="7:13" x14ac:dyDescent="0.2">
      <c r="G162" s="67"/>
      <c r="L162" s="25"/>
      <c r="M162" s="25"/>
    </row>
    <row r="163" spans="7:13" x14ac:dyDescent="0.2">
      <c r="G163" s="67"/>
      <c r="L163" s="25"/>
      <c r="M163" s="25"/>
    </row>
    <row r="164" spans="7:13" x14ac:dyDescent="0.2">
      <c r="G164" s="67"/>
      <c r="L164" s="25"/>
      <c r="M164" s="25"/>
    </row>
    <row r="165" spans="7:13" x14ac:dyDescent="0.2">
      <c r="G165" s="67"/>
      <c r="L165" s="25"/>
      <c r="M165" s="25"/>
    </row>
    <row r="166" spans="7:13" x14ac:dyDescent="0.2">
      <c r="G166" s="67"/>
      <c r="L166" s="25"/>
      <c r="M166" s="25"/>
    </row>
    <row r="167" spans="7:13" x14ac:dyDescent="0.2">
      <c r="G167" s="67"/>
      <c r="L167" s="25"/>
      <c r="M167" s="25"/>
    </row>
    <row r="168" spans="7:13" x14ac:dyDescent="0.2">
      <c r="G168" s="67"/>
      <c r="L168" s="25"/>
      <c r="M168" s="25"/>
    </row>
    <row r="169" spans="7:13" x14ac:dyDescent="0.2">
      <c r="G169" s="67"/>
      <c r="L169" s="25"/>
      <c r="M169" s="25"/>
    </row>
    <row r="170" spans="7:13" x14ac:dyDescent="0.2">
      <c r="L170" s="25"/>
      <c r="M170" s="25"/>
    </row>
    <row r="171" spans="7:13" x14ac:dyDescent="0.2">
      <c r="L171" s="25"/>
      <c r="M171" s="25"/>
    </row>
    <row r="180" spans="4:14" x14ac:dyDescent="0.2">
      <c r="I180" s="8">
        <f>SUM(I7:I179)</f>
        <v>89025.04</v>
      </c>
      <c r="J180" s="8">
        <f>SUM(J7:J179)</f>
        <v>89025.04</v>
      </c>
      <c r="K180" s="8"/>
      <c r="L180" s="14">
        <f>SUM(L7:L179)</f>
        <v>0</v>
      </c>
      <c r="M180" s="14"/>
      <c r="N180" s="17">
        <f>SUM(N7:N179)</f>
        <v>0</v>
      </c>
    </row>
    <row r="181" spans="4:14" x14ac:dyDescent="0.2">
      <c r="H181" t="s">
        <v>36</v>
      </c>
      <c r="J181" s="12" t="s">
        <v>37</v>
      </c>
      <c r="K181" s="12"/>
      <c r="L181" s="13">
        <f>SUM(J180-L180)</f>
        <v>89025.04</v>
      </c>
      <c r="M181" s="13"/>
    </row>
    <row r="182" spans="4:14" x14ac:dyDescent="0.2">
      <c r="D182" s="2" t="s">
        <v>38</v>
      </c>
    </row>
    <row r="183" spans="4:14" x14ac:dyDescent="0.2">
      <c r="D183" s="2" t="s">
        <v>38</v>
      </c>
    </row>
    <row r="184" spans="4:14" x14ac:dyDescent="0.2">
      <c r="D184" s="2" t="s">
        <v>39</v>
      </c>
      <c r="J184" s="8" t="s">
        <v>40</v>
      </c>
      <c r="K184" s="8"/>
      <c r="L184" s="9">
        <f>L180/J180</f>
        <v>0</v>
      </c>
      <c r="M184" s="9"/>
    </row>
    <row r="185" spans="4:14" x14ac:dyDescent="0.2">
      <c r="D185" s="2" t="s">
        <v>41</v>
      </c>
    </row>
    <row r="190" spans="4:14" x14ac:dyDescent="0.2">
      <c r="D190" s="2" t="s">
        <v>42</v>
      </c>
    </row>
    <row r="191" spans="4:14" x14ac:dyDescent="0.2">
      <c r="D191" s="2" t="s">
        <v>43</v>
      </c>
      <c r="I191" s="7">
        <f>SUM(I180)-(I182+I183+I184+I185+I186+I187+I188+I189+I190)</f>
        <v>89025.04</v>
      </c>
    </row>
  </sheetData>
  <dataValidations count="1">
    <dataValidation type="list" allowBlank="1" showInputMessage="1" showErrorMessage="1" sqref="C5:C192" xr:uid="{05119202-CD69-6C49-931C-06CAC2640286}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V94"/>
  <sheetViews>
    <sheetView tabSelected="1" zoomScale="83" zoomScaleNormal="83" zoomScalePageLayoutView="83" workbookViewId="0">
      <pane xSplit="10" ySplit="15" topLeftCell="K16" activePane="bottomRight" state="frozen"/>
      <selection pane="topRight" activeCell="K1" sqref="K1"/>
      <selection pane="bottomLeft" activeCell="A15" sqref="A15"/>
      <selection pane="bottomRight" activeCell="B6" sqref="B6"/>
    </sheetView>
  </sheetViews>
  <sheetFormatPr baseColWidth="10" defaultRowHeight="16" x14ac:dyDescent="0.2"/>
  <cols>
    <col min="1" max="1" width="13.83203125" style="2" customWidth="1"/>
    <col min="2" max="2" width="26.33203125" style="2" customWidth="1"/>
    <col min="3" max="3" width="35" style="79" customWidth="1"/>
    <col min="4" max="4" width="33" style="2" customWidth="1"/>
    <col min="5" max="5" width="33.6640625" style="2" customWidth="1"/>
    <col min="6" max="6" width="30" style="2" customWidth="1"/>
    <col min="7" max="7" width="18.5" style="7" bestFit="1" customWidth="1"/>
    <col min="8" max="8" width="19.83203125" style="8" bestFit="1" customWidth="1"/>
    <col min="9" max="9" width="21.5" style="2" bestFit="1" customWidth="1"/>
    <col min="10" max="10" width="20" style="2" customWidth="1"/>
    <col min="11" max="11" width="24.5" style="2" customWidth="1"/>
    <col min="12" max="12" width="20" style="2" customWidth="1"/>
    <col min="13" max="13" width="26.33203125" style="79" customWidth="1"/>
    <col min="14" max="19" width="12.5" style="2" customWidth="1"/>
    <col min="20" max="20" width="16.5" style="2" customWidth="1"/>
    <col min="21" max="21" width="14.83203125" style="2" customWidth="1"/>
  </cols>
  <sheetData>
    <row r="2" spans="1:22" ht="22" thickBot="1" x14ac:dyDescent="0.3">
      <c r="A2" s="2" t="s">
        <v>46</v>
      </c>
      <c r="C2" s="63">
        <f ca="1">TODAY()</f>
        <v>43863</v>
      </c>
      <c r="F2" s="74"/>
      <c r="O2" s="74"/>
      <c r="P2" s="75"/>
      <c r="Q2" s="75"/>
      <c r="R2" s="75"/>
      <c r="S2" s="74"/>
    </row>
    <row r="3" spans="1:22" ht="20" thickBot="1" x14ac:dyDescent="0.3">
      <c r="A3" s="100" t="s">
        <v>84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1"/>
      <c r="P3" s="94" t="s">
        <v>85</v>
      </c>
      <c r="Q3" s="95"/>
      <c r="R3" s="96"/>
      <c r="S3" s="97" t="s">
        <v>87</v>
      </c>
      <c r="T3" s="98"/>
      <c r="U3" s="99"/>
    </row>
    <row r="4" spans="1:22" s="42" customFormat="1" ht="34" x14ac:dyDescent="0.2">
      <c r="A4" s="42" t="s">
        <v>135</v>
      </c>
      <c r="B4" s="42" t="s">
        <v>208</v>
      </c>
      <c r="C4" s="49" t="s">
        <v>190</v>
      </c>
      <c r="D4" s="78" t="s">
        <v>71</v>
      </c>
      <c r="E4" s="42" t="s">
        <v>72</v>
      </c>
      <c r="F4" s="42" t="s">
        <v>96</v>
      </c>
      <c r="G4" s="42" t="s">
        <v>73</v>
      </c>
      <c r="H4" s="73" t="s">
        <v>74</v>
      </c>
      <c r="I4" s="80" t="s">
        <v>75</v>
      </c>
      <c r="J4" s="42" t="s">
        <v>76</v>
      </c>
      <c r="K4" s="42" t="s">
        <v>91</v>
      </c>
      <c r="L4" s="42" t="s">
        <v>77</v>
      </c>
      <c r="M4" s="43" t="s">
        <v>194</v>
      </c>
      <c r="N4" s="78" t="s">
        <v>78</v>
      </c>
      <c r="O4" s="42" t="s">
        <v>79</v>
      </c>
      <c r="P4" s="47" t="s">
        <v>80</v>
      </c>
      <c r="Q4" s="48" t="s">
        <v>81</v>
      </c>
      <c r="R4" s="44" t="s">
        <v>82</v>
      </c>
      <c r="S4" s="48" t="s">
        <v>83</v>
      </c>
      <c r="T4" s="46" t="s">
        <v>86</v>
      </c>
      <c r="U4" s="45" t="s">
        <v>88</v>
      </c>
      <c r="V4" s="45" t="s">
        <v>89</v>
      </c>
    </row>
    <row r="5" spans="1:22" x14ac:dyDescent="0.2">
      <c r="A5" s="2" t="s">
        <v>136</v>
      </c>
      <c r="C5" s="2" t="s">
        <v>139</v>
      </c>
      <c r="D5" s="79" t="s">
        <v>65</v>
      </c>
      <c r="E5" s="2" t="s">
        <v>172</v>
      </c>
      <c r="F5" s="2">
        <v>35704</v>
      </c>
      <c r="G5" s="2" t="s">
        <v>173</v>
      </c>
      <c r="H5" s="7">
        <v>14944</v>
      </c>
      <c r="I5" s="8">
        <v>14944</v>
      </c>
      <c r="J5" s="31">
        <v>43847</v>
      </c>
      <c r="K5" s="31"/>
      <c r="M5" s="2"/>
      <c r="N5" s="79"/>
      <c r="Q5" s="76"/>
      <c r="R5" s="76"/>
      <c r="S5" s="76"/>
      <c r="T5" s="77"/>
      <c r="U5" s="77"/>
      <c r="V5" s="77"/>
    </row>
    <row r="6" spans="1:22" x14ac:dyDescent="0.2">
      <c r="A6" s="2" t="s">
        <v>136</v>
      </c>
      <c r="C6" s="2" t="s">
        <v>140</v>
      </c>
      <c r="D6" s="79" t="s">
        <v>175</v>
      </c>
      <c r="E6" s="2" t="s">
        <v>178</v>
      </c>
      <c r="F6" s="2" t="s">
        <v>170</v>
      </c>
      <c r="G6" s="2"/>
      <c r="H6" s="7">
        <v>650</v>
      </c>
      <c r="I6" s="8">
        <v>650</v>
      </c>
      <c r="J6" s="31">
        <v>43847</v>
      </c>
      <c r="K6" s="31"/>
      <c r="M6" s="2"/>
      <c r="N6" s="79"/>
      <c r="Q6" s="76"/>
      <c r="R6" s="76"/>
      <c r="S6" s="76"/>
      <c r="T6" s="77"/>
      <c r="U6" s="77"/>
      <c r="V6" s="77"/>
    </row>
    <row r="7" spans="1:22" x14ac:dyDescent="0.2">
      <c r="A7" s="2" t="s">
        <v>136</v>
      </c>
      <c r="C7" s="2" t="s">
        <v>141</v>
      </c>
      <c r="D7" s="79" t="s">
        <v>175</v>
      </c>
      <c r="E7" s="2" t="s">
        <v>179</v>
      </c>
      <c r="F7" s="2" t="s">
        <v>170</v>
      </c>
      <c r="G7" s="2"/>
      <c r="H7" s="7">
        <v>650</v>
      </c>
      <c r="I7" s="8">
        <v>650</v>
      </c>
      <c r="J7" s="31">
        <v>43847</v>
      </c>
      <c r="K7" s="31"/>
      <c r="M7" s="2"/>
      <c r="N7" s="79"/>
      <c r="Q7" s="76"/>
      <c r="R7" s="76"/>
      <c r="S7" s="76"/>
      <c r="T7" s="77"/>
      <c r="U7" s="77"/>
      <c r="V7" s="77"/>
    </row>
    <row r="8" spans="1:22" x14ac:dyDescent="0.2">
      <c r="A8" s="2" t="s">
        <v>136</v>
      </c>
      <c r="C8" s="2" t="s">
        <v>142</v>
      </c>
      <c r="D8" s="79" t="s">
        <v>176</v>
      </c>
      <c r="E8" s="2" t="s">
        <v>180</v>
      </c>
      <c r="F8" s="2" t="s">
        <v>170</v>
      </c>
      <c r="G8" s="2"/>
      <c r="H8" s="7">
        <v>1127.04</v>
      </c>
      <c r="I8" s="8">
        <v>1127.04</v>
      </c>
      <c r="J8" s="31">
        <v>43847</v>
      </c>
      <c r="K8" s="31"/>
      <c r="M8" s="2"/>
      <c r="N8" s="79"/>
      <c r="Q8" s="76"/>
      <c r="R8" s="76"/>
      <c r="S8" s="76"/>
      <c r="T8" s="77"/>
      <c r="U8" s="77"/>
      <c r="V8" s="77"/>
    </row>
    <row r="9" spans="1:22" x14ac:dyDescent="0.2">
      <c r="A9" s="2" t="s">
        <v>136</v>
      </c>
      <c r="C9" s="2" t="s">
        <v>143</v>
      </c>
      <c r="D9" s="79" t="s">
        <v>176</v>
      </c>
      <c r="E9" s="2" t="s">
        <v>181</v>
      </c>
      <c r="F9" s="2" t="s">
        <v>170</v>
      </c>
      <c r="G9" s="2"/>
      <c r="H9" s="7">
        <v>1094.4000000000001</v>
      </c>
      <c r="I9" s="7">
        <v>1094.4000000000001</v>
      </c>
      <c r="J9" s="31">
        <v>43847</v>
      </c>
      <c r="K9" s="31"/>
      <c r="M9" s="2"/>
      <c r="N9" s="79"/>
      <c r="Q9" s="76"/>
      <c r="R9" s="76"/>
      <c r="S9" s="76"/>
      <c r="T9" s="77"/>
      <c r="U9" s="77"/>
      <c r="V9" s="77"/>
    </row>
    <row r="10" spans="1:22" x14ac:dyDescent="0.2">
      <c r="A10" s="2" t="s">
        <v>136</v>
      </c>
      <c r="C10" s="2" t="s">
        <v>174</v>
      </c>
      <c r="D10" s="79" t="s">
        <v>177</v>
      </c>
      <c r="E10" s="2" t="s">
        <v>182</v>
      </c>
      <c r="F10" s="2" t="s">
        <v>183</v>
      </c>
      <c r="G10" s="2" t="s">
        <v>184</v>
      </c>
      <c r="H10" s="7">
        <v>3100</v>
      </c>
      <c r="I10" s="8">
        <v>3100</v>
      </c>
      <c r="J10" s="31">
        <v>43847</v>
      </c>
      <c r="K10" s="31"/>
      <c r="M10" s="2"/>
      <c r="N10" s="79"/>
      <c r="Q10" s="76"/>
      <c r="R10" s="76"/>
      <c r="S10" s="76"/>
      <c r="T10" s="77"/>
      <c r="U10" s="77"/>
      <c r="V10" s="77"/>
    </row>
    <row r="11" spans="1:22" x14ac:dyDescent="0.2">
      <c r="C11" s="2"/>
      <c r="D11" s="79"/>
      <c r="G11" s="2"/>
      <c r="H11" s="7"/>
      <c r="I11" s="8"/>
      <c r="M11" s="2"/>
      <c r="N11" s="79"/>
      <c r="Q11" s="76"/>
      <c r="R11" s="76"/>
      <c r="S11" s="76"/>
      <c r="T11" s="77"/>
      <c r="U11" s="77"/>
      <c r="V11" s="77"/>
    </row>
    <row r="12" spans="1:22" x14ac:dyDescent="0.2">
      <c r="C12" s="2"/>
      <c r="D12" s="79"/>
      <c r="G12" s="2"/>
      <c r="H12" s="7"/>
      <c r="I12" s="8"/>
      <c r="M12" s="2"/>
      <c r="N12" s="79"/>
      <c r="Q12" s="76"/>
      <c r="R12" s="76"/>
      <c r="S12" s="76"/>
      <c r="T12" s="77"/>
      <c r="U12" s="77"/>
      <c r="V12" s="77"/>
    </row>
    <row r="13" spans="1:22" x14ac:dyDescent="0.2">
      <c r="C13" s="2"/>
      <c r="D13" s="79"/>
      <c r="G13" s="2"/>
      <c r="H13" s="7"/>
      <c r="I13" s="8"/>
      <c r="M13" s="2"/>
      <c r="N13" s="79"/>
      <c r="Q13" s="76"/>
      <c r="R13" s="76"/>
      <c r="S13" s="76"/>
      <c r="T13" s="77"/>
      <c r="U13" s="77"/>
      <c r="V13" s="77"/>
    </row>
    <row r="14" spans="1:22" x14ac:dyDescent="0.2">
      <c r="C14" s="2"/>
      <c r="D14" s="79"/>
      <c r="G14" s="2"/>
      <c r="H14" s="7"/>
      <c r="I14" s="8"/>
      <c r="M14" s="2"/>
      <c r="N14" s="79"/>
      <c r="Q14" s="76"/>
      <c r="R14" s="76"/>
      <c r="S14" s="76"/>
      <c r="T14" s="77"/>
      <c r="U14" s="77"/>
      <c r="V14" s="77"/>
    </row>
    <row r="15" spans="1:22" x14ac:dyDescent="0.2">
      <c r="C15" s="2"/>
      <c r="D15" s="79"/>
      <c r="G15" s="2"/>
      <c r="H15" s="7"/>
      <c r="I15" s="8"/>
      <c r="M15" s="2"/>
      <c r="N15" s="79"/>
      <c r="Q15" s="76"/>
      <c r="R15" s="76"/>
      <c r="S15" s="76"/>
      <c r="T15" s="77"/>
      <c r="U15" s="77"/>
      <c r="V15" s="77"/>
    </row>
    <row r="16" spans="1:22" x14ac:dyDescent="0.2">
      <c r="C16" s="2"/>
      <c r="D16" s="79"/>
      <c r="G16" s="2"/>
      <c r="H16" s="7"/>
      <c r="I16" s="8"/>
      <c r="M16" s="2"/>
      <c r="N16" s="79"/>
      <c r="Q16" s="76"/>
      <c r="R16" s="76"/>
      <c r="S16" s="76"/>
      <c r="T16" s="77"/>
      <c r="U16" s="77"/>
      <c r="V16" s="77"/>
    </row>
    <row r="17" spans="3:22" x14ac:dyDescent="0.2">
      <c r="C17" s="2"/>
      <c r="D17" s="79"/>
      <c r="G17" s="2"/>
      <c r="H17" s="7"/>
      <c r="I17" s="8"/>
      <c r="M17" s="2"/>
      <c r="N17" s="79"/>
      <c r="Q17" s="76"/>
      <c r="R17" s="76"/>
      <c r="S17" s="76"/>
      <c r="T17" s="77"/>
      <c r="U17" s="77"/>
      <c r="V17" s="77"/>
    </row>
    <row r="18" spans="3:22" x14ac:dyDescent="0.2">
      <c r="C18" s="2"/>
      <c r="D18" s="79"/>
      <c r="G18" s="2"/>
      <c r="H18" s="7"/>
      <c r="I18" s="8"/>
      <c r="M18" s="2"/>
      <c r="N18" s="79"/>
      <c r="Q18" s="76"/>
      <c r="R18" s="76"/>
      <c r="S18" s="76"/>
      <c r="T18" s="77"/>
      <c r="U18" s="77"/>
      <c r="V18" s="77"/>
    </row>
    <row r="19" spans="3:22" x14ac:dyDescent="0.2">
      <c r="C19" s="2"/>
      <c r="D19" s="79"/>
      <c r="G19" s="2"/>
      <c r="H19" s="7"/>
      <c r="I19" s="8"/>
      <c r="M19" s="2"/>
      <c r="N19" s="79"/>
      <c r="Q19" s="76"/>
      <c r="R19" s="76"/>
      <c r="S19" s="76"/>
      <c r="T19" s="77"/>
      <c r="U19" s="77"/>
      <c r="V19" s="77"/>
    </row>
    <row r="20" spans="3:22" x14ac:dyDescent="0.2">
      <c r="C20" s="2"/>
      <c r="D20" s="79"/>
      <c r="G20" s="2"/>
      <c r="H20" s="7"/>
      <c r="I20" s="8"/>
      <c r="M20" s="2"/>
      <c r="N20" s="79"/>
      <c r="Q20" s="76"/>
      <c r="R20" s="76"/>
      <c r="S20" s="76"/>
      <c r="T20" s="77"/>
      <c r="U20" s="77"/>
      <c r="V20" s="77"/>
    </row>
    <row r="21" spans="3:22" x14ac:dyDescent="0.2">
      <c r="C21" s="2"/>
      <c r="D21" s="79"/>
      <c r="G21" s="2"/>
      <c r="H21" s="7"/>
      <c r="I21" s="8"/>
      <c r="M21" s="2"/>
      <c r="N21" s="79"/>
      <c r="Q21" s="76"/>
      <c r="R21" s="76"/>
      <c r="S21" s="76"/>
      <c r="T21" s="77"/>
      <c r="U21" s="77"/>
      <c r="V21" s="77"/>
    </row>
    <row r="22" spans="3:22" x14ac:dyDescent="0.2">
      <c r="C22" s="2"/>
      <c r="D22" s="79"/>
      <c r="G22" s="2"/>
      <c r="H22" s="7"/>
      <c r="I22" s="8"/>
      <c r="M22" s="2"/>
      <c r="N22" s="79"/>
      <c r="Q22" s="76"/>
      <c r="R22" s="76"/>
      <c r="S22" s="76"/>
      <c r="T22" s="77"/>
      <c r="U22" s="77"/>
      <c r="V22" s="77"/>
    </row>
    <row r="23" spans="3:22" x14ac:dyDescent="0.2">
      <c r="C23" s="2"/>
      <c r="D23" s="79"/>
      <c r="G23" s="2"/>
      <c r="H23" s="7"/>
      <c r="I23" s="8"/>
      <c r="M23" s="2"/>
      <c r="N23" s="79"/>
      <c r="Q23" s="76"/>
      <c r="R23" s="76"/>
      <c r="S23" s="76"/>
      <c r="T23" s="77"/>
      <c r="U23" s="77"/>
      <c r="V23" s="77"/>
    </row>
    <row r="24" spans="3:22" x14ac:dyDescent="0.2">
      <c r="C24" s="2"/>
      <c r="D24" s="79"/>
      <c r="G24" s="2"/>
      <c r="H24" s="7"/>
      <c r="I24" s="8"/>
      <c r="M24" s="2"/>
      <c r="N24" s="79"/>
      <c r="Q24" s="76"/>
      <c r="R24" s="76"/>
      <c r="S24" s="76"/>
      <c r="T24" s="77"/>
      <c r="U24" s="77"/>
      <c r="V24" s="77"/>
    </row>
    <row r="25" spans="3:22" x14ac:dyDescent="0.2">
      <c r="C25" s="2"/>
      <c r="D25" s="79"/>
      <c r="G25" s="2"/>
      <c r="H25" s="7"/>
      <c r="I25" s="8"/>
      <c r="M25" s="2"/>
      <c r="N25" s="79"/>
      <c r="Q25" s="76"/>
      <c r="R25" s="76"/>
      <c r="S25" s="76"/>
      <c r="T25" s="77"/>
      <c r="U25" s="77"/>
      <c r="V25" s="77"/>
    </row>
    <row r="26" spans="3:22" x14ac:dyDescent="0.2">
      <c r="C26" s="2"/>
      <c r="D26" s="79"/>
      <c r="G26" s="2"/>
      <c r="H26" s="7"/>
      <c r="I26" s="8"/>
      <c r="M26" s="2"/>
      <c r="N26" s="79"/>
      <c r="Q26" s="76"/>
      <c r="R26" s="76"/>
      <c r="S26" s="76"/>
      <c r="T26" s="77"/>
      <c r="U26" s="77"/>
      <c r="V26" s="77"/>
    </row>
    <row r="27" spans="3:22" x14ac:dyDescent="0.2">
      <c r="C27" s="2"/>
      <c r="D27" s="79"/>
      <c r="G27" s="2"/>
      <c r="H27" s="7"/>
      <c r="I27" s="8"/>
      <c r="M27" s="2"/>
      <c r="N27" s="79"/>
      <c r="Q27" s="76"/>
      <c r="R27" s="76"/>
      <c r="S27" s="76"/>
      <c r="T27" s="77"/>
      <c r="U27" s="77"/>
      <c r="V27" s="77"/>
    </row>
    <row r="28" spans="3:22" x14ac:dyDescent="0.2">
      <c r="C28" s="2"/>
      <c r="D28" s="79"/>
      <c r="G28" s="2"/>
      <c r="H28" s="7"/>
      <c r="I28" s="8"/>
      <c r="M28" s="2"/>
      <c r="N28" s="79"/>
      <c r="Q28" s="76"/>
      <c r="R28" s="76"/>
      <c r="S28" s="76"/>
      <c r="T28" s="77"/>
      <c r="U28" s="77"/>
      <c r="V28" s="77"/>
    </row>
    <row r="29" spans="3:22" x14ac:dyDescent="0.2">
      <c r="C29" s="2"/>
      <c r="D29" s="79"/>
      <c r="G29" s="2"/>
      <c r="H29" s="7"/>
      <c r="I29" s="8"/>
      <c r="M29" s="2"/>
      <c r="N29" s="79"/>
      <c r="Q29" s="76"/>
      <c r="R29" s="76"/>
      <c r="S29" s="76"/>
      <c r="T29" s="77"/>
      <c r="U29" s="77"/>
      <c r="V29" s="77"/>
    </row>
    <row r="30" spans="3:22" x14ac:dyDescent="0.2">
      <c r="C30" s="2"/>
      <c r="D30" s="79"/>
      <c r="G30" s="2"/>
      <c r="H30" s="7"/>
      <c r="I30" s="8"/>
      <c r="M30" s="2"/>
      <c r="N30" s="79"/>
      <c r="Q30" s="76"/>
      <c r="R30" s="76"/>
      <c r="S30" s="76"/>
      <c r="T30" s="77"/>
      <c r="U30" s="77"/>
      <c r="V30" s="77"/>
    </row>
    <row r="31" spans="3:22" x14ac:dyDescent="0.2">
      <c r="C31" s="2"/>
      <c r="D31" s="79"/>
      <c r="G31" s="2"/>
      <c r="H31" s="7"/>
      <c r="I31" s="8"/>
      <c r="M31" s="2"/>
      <c r="N31" s="79"/>
      <c r="Q31" s="76"/>
      <c r="R31" s="76"/>
      <c r="S31" s="76"/>
      <c r="T31" s="77"/>
      <c r="U31" s="77"/>
      <c r="V31" s="77"/>
    </row>
    <row r="32" spans="3:22" x14ac:dyDescent="0.2">
      <c r="C32" s="2"/>
      <c r="D32" s="79"/>
      <c r="G32" s="2"/>
      <c r="H32" s="7"/>
      <c r="I32" s="8"/>
      <c r="M32" s="2"/>
      <c r="N32" s="79"/>
      <c r="Q32" s="76"/>
      <c r="R32" s="76"/>
      <c r="S32" s="76"/>
      <c r="T32" s="77"/>
      <c r="U32" s="77"/>
      <c r="V32" s="77"/>
    </row>
    <row r="33" spans="3:22" x14ac:dyDescent="0.2">
      <c r="C33" s="2"/>
      <c r="D33" s="79"/>
      <c r="G33" s="2"/>
      <c r="H33" s="7"/>
      <c r="I33" s="8"/>
      <c r="M33" s="2"/>
      <c r="N33" s="79"/>
      <c r="Q33" s="76"/>
      <c r="R33" s="76"/>
      <c r="S33" s="76"/>
      <c r="T33" s="77"/>
      <c r="U33" s="77"/>
      <c r="V33" s="77"/>
    </row>
    <row r="34" spans="3:22" x14ac:dyDescent="0.2">
      <c r="C34" s="2"/>
      <c r="D34" s="79"/>
      <c r="G34" s="2"/>
      <c r="H34" s="7"/>
      <c r="I34" s="8"/>
      <c r="M34" s="2"/>
      <c r="N34" s="79"/>
      <c r="Q34" s="76"/>
      <c r="R34" s="76"/>
      <c r="S34" s="76"/>
      <c r="T34" s="77"/>
      <c r="U34" s="77"/>
      <c r="V34" s="77"/>
    </row>
    <row r="35" spans="3:22" x14ac:dyDescent="0.2">
      <c r="C35" s="2"/>
      <c r="D35" s="79"/>
      <c r="G35" s="2"/>
      <c r="H35" s="7"/>
      <c r="I35" s="8"/>
      <c r="M35" s="2"/>
      <c r="N35" s="79"/>
      <c r="Q35" s="76"/>
      <c r="R35" s="76"/>
      <c r="S35" s="76"/>
      <c r="T35" s="77"/>
      <c r="U35" s="77"/>
      <c r="V35" s="77"/>
    </row>
    <row r="36" spans="3:22" x14ac:dyDescent="0.2">
      <c r="C36" s="2"/>
      <c r="D36" s="79"/>
      <c r="G36" s="2"/>
      <c r="H36" s="7"/>
      <c r="I36" s="8"/>
      <c r="M36" s="2"/>
      <c r="N36" s="79"/>
      <c r="Q36" s="76"/>
      <c r="R36" s="76"/>
      <c r="S36" s="76"/>
      <c r="T36" s="77"/>
      <c r="U36" s="77"/>
      <c r="V36" s="77"/>
    </row>
    <row r="37" spans="3:22" x14ac:dyDescent="0.2">
      <c r="C37" s="2"/>
      <c r="D37" s="79"/>
      <c r="G37" s="2"/>
      <c r="H37" s="7"/>
      <c r="I37" s="8"/>
      <c r="M37" s="2"/>
      <c r="N37" s="79"/>
      <c r="Q37" s="76"/>
      <c r="R37" s="76"/>
      <c r="S37" s="76"/>
      <c r="T37" s="77"/>
      <c r="U37" s="77"/>
      <c r="V37" s="77"/>
    </row>
    <row r="38" spans="3:22" x14ac:dyDescent="0.2">
      <c r="C38" s="2"/>
      <c r="D38" s="79"/>
      <c r="G38" s="2"/>
      <c r="H38" s="7"/>
      <c r="I38" s="8"/>
      <c r="M38" s="2"/>
      <c r="N38" s="79"/>
      <c r="Q38" s="76"/>
      <c r="R38" s="76"/>
      <c r="S38" s="76"/>
      <c r="T38" s="77"/>
      <c r="U38" s="77"/>
      <c r="V38" s="77"/>
    </row>
    <row r="39" spans="3:22" x14ac:dyDescent="0.2">
      <c r="C39" s="2"/>
      <c r="D39" s="79"/>
      <c r="G39" s="2"/>
      <c r="H39" s="7"/>
      <c r="I39" s="8"/>
      <c r="M39" s="2"/>
      <c r="N39" s="79"/>
      <c r="Q39" s="76"/>
      <c r="R39" s="76"/>
      <c r="S39" s="76"/>
      <c r="T39" s="77"/>
      <c r="U39" s="77"/>
      <c r="V39" s="77"/>
    </row>
    <row r="40" spans="3:22" x14ac:dyDescent="0.2">
      <c r="C40" s="2"/>
      <c r="D40" s="79"/>
      <c r="G40" s="2"/>
      <c r="H40" s="7"/>
      <c r="I40" s="8"/>
      <c r="M40" s="2"/>
      <c r="N40" s="79"/>
      <c r="Q40" s="76"/>
      <c r="R40" s="76"/>
      <c r="S40" s="76"/>
      <c r="T40" s="77"/>
      <c r="U40" s="77"/>
      <c r="V40" s="77"/>
    </row>
    <row r="41" spans="3:22" x14ac:dyDescent="0.2">
      <c r="C41" s="2"/>
      <c r="D41" s="79"/>
      <c r="G41" s="2"/>
      <c r="H41" s="7"/>
      <c r="I41" s="8"/>
      <c r="M41" s="2"/>
      <c r="N41" s="79"/>
      <c r="Q41" s="76"/>
      <c r="R41" s="76"/>
      <c r="S41" s="76"/>
      <c r="T41" s="77"/>
      <c r="U41" s="77"/>
      <c r="V41" s="77"/>
    </row>
    <row r="42" spans="3:22" x14ac:dyDescent="0.2">
      <c r="C42" s="2"/>
      <c r="D42" s="79"/>
      <c r="G42" s="2"/>
      <c r="H42" s="7"/>
      <c r="I42" s="8"/>
      <c r="M42" s="2"/>
      <c r="N42" s="79"/>
      <c r="Q42" s="76"/>
      <c r="R42" s="76"/>
      <c r="S42" s="76"/>
      <c r="T42" s="77"/>
      <c r="U42" s="77"/>
      <c r="V42" s="77"/>
    </row>
    <row r="43" spans="3:22" x14ac:dyDescent="0.2">
      <c r="C43" s="2"/>
      <c r="D43" s="79"/>
      <c r="G43" s="2"/>
      <c r="H43" s="7"/>
      <c r="I43" s="8"/>
      <c r="M43" s="2"/>
      <c r="N43" s="79"/>
      <c r="Q43" s="76"/>
      <c r="R43" s="76"/>
      <c r="S43" s="76"/>
      <c r="T43" s="77"/>
      <c r="U43" s="77"/>
      <c r="V43" s="77"/>
    </row>
    <row r="44" spans="3:22" x14ac:dyDescent="0.2">
      <c r="C44" s="2"/>
      <c r="D44" s="79"/>
      <c r="G44" s="2"/>
      <c r="H44" s="7"/>
      <c r="I44" s="8"/>
      <c r="M44" s="2"/>
      <c r="N44" s="79"/>
      <c r="Q44" s="76"/>
      <c r="R44" s="76"/>
      <c r="S44" s="76"/>
      <c r="T44" s="77"/>
      <c r="U44" s="77"/>
      <c r="V44" s="77"/>
    </row>
    <row r="45" spans="3:22" x14ac:dyDescent="0.2">
      <c r="C45" s="2"/>
      <c r="D45" s="79"/>
      <c r="G45" s="2"/>
      <c r="H45" s="7"/>
      <c r="I45" s="8"/>
      <c r="M45" s="2"/>
      <c r="N45" s="79"/>
      <c r="Q45" s="76"/>
      <c r="R45" s="76"/>
      <c r="S45" s="76"/>
      <c r="T45" s="77"/>
      <c r="U45" s="77"/>
      <c r="V45" s="77"/>
    </row>
    <row r="46" spans="3:22" x14ac:dyDescent="0.2">
      <c r="C46" s="2"/>
      <c r="D46" s="79"/>
      <c r="G46" s="2"/>
      <c r="H46" s="7"/>
      <c r="I46" s="8"/>
      <c r="M46" s="2"/>
      <c r="N46" s="79"/>
      <c r="Q46" s="76"/>
      <c r="R46" s="76"/>
      <c r="S46" s="76"/>
      <c r="T46" s="77"/>
      <c r="U46" s="77"/>
      <c r="V46" s="77"/>
    </row>
    <row r="47" spans="3:22" x14ac:dyDescent="0.2">
      <c r="C47" s="2"/>
      <c r="D47" s="79"/>
      <c r="G47" s="2"/>
      <c r="H47" s="7"/>
      <c r="I47" s="8"/>
      <c r="M47" s="2"/>
      <c r="N47" s="79"/>
      <c r="Q47" s="76"/>
      <c r="R47" s="76"/>
      <c r="S47" s="76"/>
      <c r="T47" s="77"/>
      <c r="U47" s="77"/>
      <c r="V47" s="77"/>
    </row>
    <row r="48" spans="3:22" x14ac:dyDescent="0.2">
      <c r="C48" s="2"/>
      <c r="D48" s="79"/>
      <c r="G48" s="2"/>
      <c r="H48" s="7"/>
      <c r="I48" s="8"/>
      <c r="M48" s="2"/>
      <c r="N48" s="79"/>
      <c r="Q48" s="76"/>
      <c r="R48" s="76"/>
      <c r="S48" s="76"/>
      <c r="T48" s="77"/>
      <c r="U48" s="77"/>
      <c r="V48" s="77"/>
    </row>
    <row r="49" spans="3:22" x14ac:dyDescent="0.2">
      <c r="C49" s="2"/>
      <c r="D49" s="79"/>
      <c r="G49" s="2"/>
      <c r="H49" s="7"/>
      <c r="I49" s="8"/>
      <c r="M49" s="2"/>
      <c r="N49" s="79"/>
      <c r="Q49" s="76"/>
      <c r="R49" s="76"/>
      <c r="S49" s="76"/>
      <c r="T49" s="77"/>
      <c r="U49" s="77"/>
      <c r="V49" s="77"/>
    </row>
    <row r="50" spans="3:22" x14ac:dyDescent="0.2">
      <c r="C50" s="2"/>
      <c r="D50" s="79"/>
      <c r="G50" s="2"/>
      <c r="H50" s="7"/>
      <c r="I50" s="8"/>
      <c r="M50" s="2"/>
      <c r="N50" s="79"/>
      <c r="Q50" s="76"/>
      <c r="R50" s="76"/>
      <c r="S50" s="76"/>
      <c r="T50" s="77"/>
      <c r="U50" s="77"/>
      <c r="V50" s="77"/>
    </row>
    <row r="51" spans="3:22" x14ac:dyDescent="0.2">
      <c r="C51" s="2"/>
      <c r="D51" s="79"/>
      <c r="G51" s="2"/>
      <c r="H51" s="7"/>
      <c r="I51" s="8"/>
      <c r="M51" s="2"/>
      <c r="N51" s="79"/>
      <c r="Q51" s="76"/>
      <c r="R51" s="76"/>
      <c r="S51" s="76"/>
      <c r="T51" s="77"/>
      <c r="U51" s="77"/>
      <c r="V51" s="77"/>
    </row>
    <row r="52" spans="3:22" x14ac:dyDescent="0.2">
      <c r="C52" s="2"/>
      <c r="D52" s="79"/>
      <c r="G52" s="2"/>
      <c r="H52" s="7"/>
      <c r="I52" s="8"/>
      <c r="M52" s="2"/>
      <c r="N52" s="79"/>
      <c r="Q52" s="76"/>
      <c r="R52" s="76"/>
      <c r="S52" s="76"/>
      <c r="T52" s="77"/>
      <c r="U52" s="77"/>
      <c r="V52" s="77"/>
    </row>
    <row r="53" spans="3:22" x14ac:dyDescent="0.2">
      <c r="C53" s="2"/>
      <c r="D53" s="79"/>
      <c r="G53" s="2"/>
      <c r="H53" s="7"/>
      <c r="I53" s="8"/>
      <c r="M53" s="2"/>
      <c r="N53" s="79"/>
      <c r="Q53" s="76"/>
      <c r="R53" s="76"/>
      <c r="S53" s="76"/>
      <c r="T53" s="77"/>
      <c r="U53" s="77"/>
      <c r="V53" s="77"/>
    </row>
    <row r="54" spans="3:22" x14ac:dyDescent="0.2">
      <c r="C54" s="2"/>
      <c r="D54" s="79"/>
      <c r="G54" s="2"/>
      <c r="H54" s="7"/>
      <c r="I54" s="8"/>
      <c r="M54" s="2"/>
      <c r="N54" s="79"/>
      <c r="Q54" s="76"/>
      <c r="R54" s="76"/>
      <c r="S54" s="76"/>
      <c r="T54" s="77"/>
      <c r="U54" s="77"/>
      <c r="V54" s="77"/>
    </row>
    <row r="55" spans="3:22" x14ac:dyDescent="0.2">
      <c r="C55" s="2"/>
      <c r="D55" s="79"/>
      <c r="G55" s="2"/>
      <c r="H55" s="7"/>
      <c r="I55" s="8"/>
      <c r="M55" s="2"/>
      <c r="N55" s="79"/>
      <c r="Q55" s="76"/>
      <c r="R55" s="76"/>
      <c r="S55" s="76"/>
      <c r="T55" s="77"/>
      <c r="U55" s="77"/>
      <c r="V55" s="77"/>
    </row>
    <row r="56" spans="3:22" x14ac:dyDescent="0.2">
      <c r="C56" s="2"/>
      <c r="D56" s="79"/>
      <c r="G56" s="2"/>
      <c r="H56" s="7"/>
      <c r="I56" s="8"/>
      <c r="M56" s="2"/>
      <c r="N56" s="79"/>
      <c r="Q56" s="76"/>
      <c r="R56" s="76"/>
      <c r="S56" s="76"/>
      <c r="T56" s="77"/>
      <c r="U56" s="77"/>
      <c r="V56" s="77"/>
    </row>
    <row r="57" spans="3:22" x14ac:dyDescent="0.2">
      <c r="C57" s="2"/>
      <c r="D57" s="79"/>
      <c r="G57" s="2"/>
      <c r="H57" s="7"/>
      <c r="I57" s="8"/>
      <c r="M57" s="2"/>
      <c r="N57" s="79"/>
      <c r="Q57" s="76"/>
      <c r="R57" s="76"/>
      <c r="S57" s="76"/>
      <c r="T57" s="77"/>
      <c r="U57" s="77"/>
      <c r="V57" s="77"/>
    </row>
    <row r="58" spans="3:22" x14ac:dyDescent="0.2">
      <c r="C58" s="2"/>
      <c r="D58" s="79"/>
      <c r="G58" s="2"/>
      <c r="H58" s="7"/>
      <c r="I58" s="8"/>
      <c r="M58" s="2"/>
      <c r="N58" s="79"/>
      <c r="Q58" s="76"/>
      <c r="R58" s="76"/>
      <c r="S58" s="76"/>
      <c r="T58" s="77"/>
      <c r="U58" s="77"/>
      <c r="V58" s="77"/>
    </row>
    <row r="59" spans="3:22" x14ac:dyDescent="0.2">
      <c r="C59" s="2"/>
      <c r="D59" s="79"/>
      <c r="G59" s="2"/>
      <c r="H59" s="7"/>
      <c r="I59" s="8"/>
      <c r="M59" s="2"/>
      <c r="N59" s="79"/>
      <c r="Q59" s="76"/>
      <c r="R59" s="76"/>
      <c r="S59" s="76"/>
      <c r="T59" s="77"/>
      <c r="U59" s="77"/>
      <c r="V59" s="77"/>
    </row>
    <row r="60" spans="3:22" x14ac:dyDescent="0.2">
      <c r="C60" s="2"/>
      <c r="D60" s="79"/>
      <c r="G60" s="2"/>
      <c r="H60" s="7"/>
      <c r="I60" s="8"/>
      <c r="M60" s="2"/>
      <c r="N60" s="79"/>
      <c r="Q60" s="76"/>
      <c r="R60" s="76"/>
      <c r="S60" s="76"/>
      <c r="T60" s="77"/>
      <c r="U60" s="77"/>
      <c r="V60" s="77"/>
    </row>
    <row r="61" spans="3:22" x14ac:dyDescent="0.2">
      <c r="C61" s="2"/>
      <c r="D61" s="79"/>
      <c r="G61" s="2"/>
      <c r="H61" s="7"/>
      <c r="I61" s="8"/>
      <c r="M61" s="2"/>
      <c r="N61" s="79"/>
      <c r="Q61" s="76"/>
      <c r="R61" s="76"/>
      <c r="S61" s="76"/>
      <c r="T61" s="77"/>
      <c r="U61" s="77"/>
      <c r="V61" s="77"/>
    </row>
    <row r="62" spans="3:22" x14ac:dyDescent="0.2">
      <c r="C62" s="2"/>
      <c r="D62" s="79"/>
      <c r="G62" s="2"/>
      <c r="H62" s="7"/>
      <c r="I62" s="8"/>
      <c r="M62" s="2"/>
      <c r="N62" s="79"/>
      <c r="Q62" s="76"/>
      <c r="R62" s="76"/>
      <c r="S62" s="76"/>
      <c r="T62" s="77"/>
      <c r="U62" s="77"/>
      <c r="V62" s="77"/>
    </row>
    <row r="63" spans="3:22" x14ac:dyDescent="0.2">
      <c r="C63" s="2"/>
      <c r="D63" s="79"/>
      <c r="G63" s="2"/>
      <c r="H63" s="7"/>
      <c r="I63" s="8"/>
      <c r="M63" s="2"/>
      <c r="N63" s="79"/>
      <c r="Q63" s="76"/>
      <c r="R63" s="76"/>
      <c r="S63" s="76"/>
      <c r="T63" s="77"/>
      <c r="U63" s="77"/>
      <c r="V63" s="77"/>
    </row>
    <row r="64" spans="3:22" x14ac:dyDescent="0.2">
      <c r="C64" s="2"/>
      <c r="D64" s="79"/>
      <c r="G64" s="2"/>
      <c r="H64" s="7"/>
      <c r="I64" s="8"/>
      <c r="M64" s="2"/>
      <c r="N64" s="79"/>
      <c r="Q64" s="76"/>
      <c r="R64" s="76"/>
      <c r="S64" s="76"/>
      <c r="T64" s="77"/>
      <c r="U64" s="77"/>
      <c r="V64" s="77"/>
    </row>
    <row r="65" spans="3:22" x14ac:dyDescent="0.2">
      <c r="C65" s="2"/>
      <c r="D65" s="79"/>
      <c r="G65" s="2"/>
      <c r="H65" s="7"/>
      <c r="I65" s="8"/>
      <c r="M65" s="2"/>
      <c r="N65" s="79"/>
      <c r="Q65" s="76"/>
      <c r="R65" s="76"/>
      <c r="S65" s="76"/>
      <c r="T65" s="77"/>
      <c r="U65" s="77"/>
      <c r="V65" s="77"/>
    </row>
    <row r="66" spans="3:22" x14ac:dyDescent="0.2">
      <c r="C66" s="2"/>
      <c r="D66" s="79"/>
      <c r="G66" s="2"/>
      <c r="H66" s="7"/>
      <c r="I66" s="8"/>
      <c r="M66" s="2"/>
      <c r="N66" s="79"/>
      <c r="Q66" s="76"/>
      <c r="R66" s="76"/>
      <c r="S66" s="76"/>
      <c r="T66" s="77"/>
      <c r="U66" s="77"/>
      <c r="V66" s="77"/>
    </row>
    <row r="67" spans="3:22" x14ac:dyDescent="0.2">
      <c r="C67" s="2"/>
      <c r="D67" s="79"/>
      <c r="G67" s="2"/>
      <c r="H67" s="7"/>
      <c r="I67" s="8"/>
      <c r="M67" s="2"/>
      <c r="N67" s="79"/>
      <c r="Q67" s="76"/>
      <c r="R67" s="76"/>
      <c r="S67" s="76"/>
      <c r="T67" s="77"/>
      <c r="U67" s="77"/>
      <c r="V67" s="77"/>
    </row>
    <row r="68" spans="3:22" x14ac:dyDescent="0.2">
      <c r="C68" s="2"/>
      <c r="D68" s="79"/>
      <c r="G68" s="2"/>
      <c r="H68" s="7"/>
      <c r="I68" s="8"/>
      <c r="M68" s="2"/>
      <c r="N68" s="79"/>
      <c r="Q68" s="76"/>
      <c r="R68" s="76"/>
      <c r="S68" s="76"/>
      <c r="T68" s="77"/>
      <c r="U68" s="77"/>
      <c r="V68" s="77"/>
    </row>
    <row r="69" spans="3:22" x14ac:dyDescent="0.2">
      <c r="C69" s="2"/>
      <c r="D69" s="79"/>
      <c r="G69" s="2"/>
      <c r="H69" s="7"/>
      <c r="I69" s="8"/>
      <c r="M69" s="2"/>
      <c r="N69" s="79"/>
      <c r="Q69" s="76"/>
      <c r="R69" s="76"/>
      <c r="S69" s="76"/>
      <c r="T69" s="77"/>
      <c r="U69" s="77"/>
      <c r="V69" s="77"/>
    </row>
    <row r="70" spans="3:22" x14ac:dyDescent="0.2">
      <c r="C70" s="2"/>
      <c r="D70" s="79"/>
      <c r="G70" s="2"/>
      <c r="H70" s="7"/>
      <c r="I70" s="8"/>
      <c r="M70" s="2"/>
      <c r="N70" s="79"/>
      <c r="Q70" s="76"/>
      <c r="R70" s="76"/>
      <c r="S70" s="76"/>
      <c r="T70" s="77"/>
      <c r="U70" s="77"/>
      <c r="V70" s="77"/>
    </row>
    <row r="71" spans="3:22" x14ac:dyDescent="0.2">
      <c r="C71" s="2"/>
      <c r="D71" s="79"/>
      <c r="G71" s="2"/>
      <c r="H71" s="7"/>
      <c r="I71" s="8"/>
      <c r="M71" s="2"/>
      <c r="N71" s="79"/>
      <c r="Q71" s="76"/>
      <c r="R71" s="76"/>
      <c r="S71" s="76"/>
      <c r="T71" s="77"/>
      <c r="U71" s="77"/>
      <c r="V71" s="77"/>
    </row>
    <row r="72" spans="3:22" x14ac:dyDescent="0.2">
      <c r="C72" s="2"/>
      <c r="D72" s="79"/>
      <c r="G72" s="2"/>
      <c r="H72" s="7"/>
      <c r="I72" s="8"/>
      <c r="M72" s="2"/>
      <c r="N72" s="79"/>
      <c r="Q72" s="76"/>
      <c r="R72" s="76"/>
      <c r="S72" s="76"/>
      <c r="T72" s="77"/>
      <c r="U72" s="77"/>
      <c r="V72" s="77"/>
    </row>
    <row r="73" spans="3:22" x14ac:dyDescent="0.2">
      <c r="C73" s="2"/>
      <c r="D73" s="79"/>
      <c r="G73" s="2"/>
      <c r="H73" s="7"/>
      <c r="I73" s="8"/>
      <c r="M73" s="2"/>
      <c r="N73" s="79"/>
      <c r="Q73" s="76"/>
      <c r="R73" s="76"/>
      <c r="S73" s="76"/>
      <c r="T73" s="77"/>
      <c r="U73" s="77"/>
      <c r="V73" s="77"/>
    </row>
    <row r="74" spans="3:22" x14ac:dyDescent="0.2">
      <c r="C74" s="2"/>
      <c r="D74" s="79"/>
      <c r="G74" s="2"/>
      <c r="H74" s="7"/>
      <c r="I74" s="8"/>
      <c r="M74" s="2"/>
      <c r="N74" s="79"/>
      <c r="Q74" s="76"/>
      <c r="R74" s="76"/>
      <c r="S74" s="76"/>
      <c r="T74" s="77"/>
      <c r="U74" s="77"/>
      <c r="V74" s="77"/>
    </row>
    <row r="75" spans="3:22" x14ac:dyDescent="0.2">
      <c r="C75" s="2"/>
      <c r="D75" s="79"/>
      <c r="G75" s="2"/>
      <c r="H75" s="7"/>
      <c r="I75" s="8"/>
      <c r="M75" s="2"/>
      <c r="N75" s="79"/>
      <c r="Q75" s="76"/>
      <c r="R75" s="76"/>
      <c r="S75" s="76"/>
      <c r="T75" s="77"/>
      <c r="U75" s="77"/>
      <c r="V75" s="77"/>
    </row>
    <row r="76" spans="3:22" x14ac:dyDescent="0.2">
      <c r="C76" s="2"/>
      <c r="D76" s="79"/>
      <c r="G76" s="2"/>
      <c r="H76" s="7"/>
      <c r="I76" s="8"/>
      <c r="M76" s="2"/>
      <c r="N76" s="79"/>
      <c r="Q76" s="76"/>
      <c r="R76" s="76"/>
      <c r="S76" s="76"/>
      <c r="T76" s="77"/>
      <c r="U76" s="77"/>
      <c r="V76" s="77"/>
    </row>
    <row r="77" spans="3:22" x14ac:dyDescent="0.2">
      <c r="C77" s="2"/>
      <c r="D77" s="79"/>
      <c r="G77" s="2"/>
      <c r="H77" s="7"/>
      <c r="I77" s="8"/>
      <c r="M77" s="2"/>
      <c r="N77" s="79"/>
      <c r="Q77" s="76"/>
      <c r="R77" s="76"/>
      <c r="S77" s="76"/>
      <c r="T77" s="77"/>
      <c r="U77" s="77"/>
      <c r="V77" s="77"/>
    </row>
    <row r="78" spans="3:22" x14ac:dyDescent="0.2">
      <c r="C78" s="2"/>
      <c r="D78" s="79"/>
      <c r="G78" s="2"/>
      <c r="H78" s="7"/>
      <c r="I78" s="8"/>
      <c r="M78" s="2"/>
      <c r="N78" s="79"/>
      <c r="Q78" s="76"/>
      <c r="R78" s="76"/>
      <c r="S78" s="76"/>
      <c r="T78" s="77"/>
      <c r="U78" s="77"/>
      <c r="V78" s="77"/>
    </row>
    <row r="79" spans="3:22" x14ac:dyDescent="0.2">
      <c r="C79" s="2"/>
      <c r="D79" s="79"/>
      <c r="G79" s="2"/>
      <c r="H79" s="7"/>
      <c r="I79" s="8"/>
      <c r="M79" s="2"/>
      <c r="N79" s="79"/>
      <c r="Q79" s="76"/>
      <c r="R79" s="76"/>
      <c r="S79" s="76"/>
      <c r="T79" s="77"/>
      <c r="U79" s="77"/>
      <c r="V79" s="77"/>
    </row>
    <row r="80" spans="3:22" x14ac:dyDescent="0.2">
      <c r="C80" s="2"/>
      <c r="D80" s="79"/>
      <c r="G80" s="2"/>
      <c r="H80" s="7"/>
      <c r="I80" s="8"/>
      <c r="M80" s="2"/>
      <c r="N80" s="79"/>
      <c r="Q80" s="76"/>
      <c r="R80" s="76"/>
      <c r="S80" s="76"/>
      <c r="T80" s="77"/>
      <c r="U80" s="77"/>
      <c r="V80" s="77"/>
    </row>
    <row r="81" spans="1:22" x14ac:dyDescent="0.2">
      <c r="C81" s="2"/>
      <c r="D81" s="79"/>
      <c r="G81" s="2"/>
      <c r="H81" s="7"/>
      <c r="I81" s="8"/>
      <c r="M81" s="2"/>
      <c r="N81" s="79"/>
      <c r="Q81" s="76"/>
      <c r="R81" s="76"/>
      <c r="S81" s="76"/>
      <c r="T81" s="77"/>
      <c r="U81" s="77"/>
      <c r="V81" s="77"/>
    </row>
    <row r="82" spans="1:22" x14ac:dyDescent="0.2">
      <c r="C82" s="2"/>
      <c r="D82" s="79"/>
      <c r="G82" s="2"/>
      <c r="H82" s="7"/>
      <c r="I82" s="8"/>
      <c r="M82" s="2"/>
      <c r="N82" s="79"/>
      <c r="Q82" s="76"/>
      <c r="R82" s="76"/>
      <c r="S82" s="76"/>
      <c r="T82" s="77"/>
      <c r="U82" s="77"/>
      <c r="V82" s="77"/>
    </row>
    <row r="83" spans="1:22" x14ac:dyDescent="0.2">
      <c r="C83" s="2"/>
      <c r="D83" s="79"/>
      <c r="G83" s="2"/>
      <c r="H83" s="7"/>
      <c r="I83" s="8"/>
      <c r="M83" s="2"/>
      <c r="N83" s="79"/>
      <c r="Q83" s="76"/>
      <c r="R83" s="76"/>
      <c r="S83" s="76"/>
      <c r="T83" s="77"/>
      <c r="U83" s="77"/>
      <c r="V83" s="77"/>
    </row>
    <row r="84" spans="1:22" x14ac:dyDescent="0.2">
      <c r="C84" s="2"/>
      <c r="D84" s="79"/>
      <c r="G84" s="2"/>
      <c r="H84" s="7"/>
      <c r="I84" s="8"/>
      <c r="M84" s="2"/>
      <c r="N84" s="79"/>
      <c r="Q84" s="76"/>
      <c r="R84" s="76"/>
      <c r="S84" s="76"/>
      <c r="T84" s="77"/>
      <c r="U84" s="77"/>
      <c r="V84" s="77"/>
    </row>
    <row r="85" spans="1:22" x14ac:dyDescent="0.2">
      <c r="C85" s="2"/>
      <c r="D85" s="79"/>
      <c r="G85" s="2"/>
      <c r="H85" s="7"/>
      <c r="I85" s="8"/>
      <c r="M85" s="2"/>
      <c r="N85" s="79"/>
      <c r="Q85" s="76"/>
      <c r="R85" s="76"/>
      <c r="S85" s="76"/>
      <c r="T85" s="77"/>
      <c r="U85" s="77"/>
      <c r="V85" s="77"/>
    </row>
    <row r="86" spans="1:22" x14ac:dyDescent="0.2">
      <c r="C86" s="2"/>
      <c r="D86" s="79"/>
      <c r="G86" s="2"/>
      <c r="H86" s="7"/>
      <c r="I86" s="8"/>
      <c r="M86" s="2"/>
      <c r="N86" s="79"/>
      <c r="Q86" s="76"/>
      <c r="R86" s="76"/>
      <c r="S86" s="76"/>
      <c r="T86" s="77"/>
      <c r="U86" s="77"/>
      <c r="V86" s="77"/>
    </row>
    <row r="87" spans="1:22" x14ac:dyDescent="0.2">
      <c r="C87" s="2"/>
      <c r="D87" s="79"/>
      <c r="G87" s="2"/>
      <c r="H87" s="7"/>
      <c r="I87" s="8"/>
      <c r="M87" s="2"/>
      <c r="N87" s="79"/>
      <c r="Q87" s="76"/>
      <c r="R87" s="76"/>
      <c r="S87" s="76"/>
      <c r="T87" s="77"/>
      <c r="U87" s="77"/>
      <c r="V87" s="77"/>
    </row>
    <row r="88" spans="1:22" x14ac:dyDescent="0.2">
      <c r="C88" s="2"/>
      <c r="D88" s="79"/>
      <c r="G88" s="2"/>
      <c r="H88" s="7"/>
      <c r="I88" s="8"/>
      <c r="M88" s="2"/>
      <c r="N88" s="79"/>
      <c r="Q88" s="76"/>
      <c r="R88" s="76"/>
      <c r="S88" s="76"/>
      <c r="T88" s="77"/>
      <c r="U88" s="77"/>
      <c r="V88" s="77"/>
    </row>
    <row r="89" spans="1:22" x14ac:dyDescent="0.2">
      <c r="C89" s="2"/>
      <c r="D89" s="79"/>
      <c r="G89" s="2"/>
      <c r="H89" s="7"/>
      <c r="I89" s="8"/>
      <c r="M89" s="2"/>
      <c r="N89" s="79"/>
      <c r="Q89" s="76"/>
      <c r="R89" s="76"/>
      <c r="S89" s="76"/>
      <c r="T89" s="77"/>
      <c r="U89" s="77"/>
      <c r="V89" s="77"/>
    </row>
    <row r="90" spans="1:22" x14ac:dyDescent="0.2">
      <c r="C90" s="2"/>
      <c r="D90" s="79"/>
      <c r="G90" s="2"/>
      <c r="H90" s="7"/>
      <c r="I90" s="8"/>
      <c r="M90" s="2"/>
      <c r="N90" s="79"/>
      <c r="Q90" s="76"/>
      <c r="R90" s="76"/>
      <c r="S90" s="76"/>
      <c r="T90" s="77"/>
      <c r="U90" s="77"/>
      <c r="V90" s="77"/>
    </row>
    <row r="91" spans="1:22" x14ac:dyDescent="0.2">
      <c r="C91" s="2"/>
      <c r="D91" s="79"/>
      <c r="G91" s="2"/>
      <c r="H91" s="7"/>
      <c r="I91" s="8"/>
      <c r="M91" s="2"/>
      <c r="N91" s="79"/>
      <c r="Q91" s="76"/>
      <c r="R91" s="76"/>
      <c r="S91" s="76"/>
      <c r="T91" s="77"/>
      <c r="U91" s="77"/>
      <c r="V91" s="77"/>
    </row>
    <row r="92" spans="1:22" x14ac:dyDescent="0.2">
      <c r="C92" s="2"/>
      <c r="D92" s="79"/>
      <c r="G92" s="2"/>
      <c r="H92" s="7"/>
      <c r="I92" s="8"/>
      <c r="M92" s="2"/>
      <c r="N92" s="79"/>
      <c r="Q92" s="76"/>
      <c r="R92" s="76"/>
      <c r="S92" s="76"/>
      <c r="T92" s="77"/>
      <c r="U92" s="77"/>
      <c r="V92" s="77"/>
    </row>
    <row r="93" spans="1:22" x14ac:dyDescent="0.2">
      <c r="C93" s="2"/>
      <c r="D93" s="79"/>
      <c r="G93" s="2"/>
      <c r="H93" s="7"/>
      <c r="I93" s="8"/>
      <c r="M93" s="2"/>
      <c r="N93" s="79"/>
      <c r="Q93" s="76"/>
      <c r="R93" s="76"/>
      <c r="S93" s="76"/>
      <c r="T93" s="77"/>
      <c r="U93" s="77"/>
      <c r="V93" s="77"/>
    </row>
    <row r="94" spans="1:22" x14ac:dyDescent="0.2">
      <c r="A94" s="2" t="s">
        <v>90</v>
      </c>
      <c r="C94" s="2"/>
      <c r="D94" s="79"/>
      <c r="G94" s="2"/>
      <c r="H94" s="7">
        <f>SUBTOTAL(109,Tableau1[MONTANT H.T])</f>
        <v>21565.440000000002</v>
      </c>
      <c r="I94" s="8">
        <f>SUBTOTAL(109,Tableau1[MONTANT T.T.C])</f>
        <v>21565.440000000002</v>
      </c>
      <c r="L94" s="2">
        <f>SUBTOTAL(109,Tableau1[REGLEMENT])</f>
        <v>0</v>
      </c>
      <c r="M94" s="2"/>
      <c r="N94" s="79"/>
      <c r="Q94" s="76"/>
      <c r="R94" s="76"/>
      <c r="S94" s="76"/>
      <c r="T94" s="77"/>
      <c r="U94" s="77"/>
      <c r="V94" s="77">
        <f>SUBTOTAL(103,Tableau1[RENTABILITE])</f>
        <v>0</v>
      </c>
    </row>
  </sheetData>
  <mergeCells count="3">
    <mergeCell ref="P3:R3"/>
    <mergeCell ref="S3:U3"/>
    <mergeCell ref="A3:O3"/>
  </mergeCells>
  <dataValidations count="1">
    <dataValidation type="list" allowBlank="1" showInputMessage="1" showErrorMessage="1" sqref="B5:B93" xr:uid="{78968877-477F-B34E-9D53-A74F860ABE99}">
      <formula1>"OUI,NON"</formula1>
    </dataValidation>
  </dataValidation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K133"/>
  <sheetViews>
    <sheetView topLeftCell="B1" zoomScale="113" workbookViewId="0">
      <selection activeCell="H20" sqref="H20"/>
    </sheetView>
  </sheetViews>
  <sheetFormatPr baseColWidth="10" defaultRowHeight="13" x14ac:dyDescent="0.15"/>
  <cols>
    <col min="1" max="1" width="26.6640625" style="37" customWidth="1"/>
    <col min="2" max="2" width="29" style="37" customWidth="1"/>
    <col min="3" max="3" width="25.5" style="37" customWidth="1"/>
    <col min="4" max="4" width="26.6640625" style="37" customWidth="1"/>
    <col min="5" max="5" width="26.6640625" style="50" customWidth="1"/>
    <col min="6" max="6" width="25.5" style="37" customWidth="1"/>
    <col min="7" max="7" width="23.33203125" style="50" customWidth="1"/>
    <col min="8" max="8" width="16.1640625" style="55" customWidth="1"/>
    <col min="9" max="9" width="23.1640625" style="55" customWidth="1"/>
    <col min="10" max="10" width="10.83203125" style="37"/>
    <col min="11" max="11" width="16" style="37" customWidth="1"/>
    <col min="12" max="16384" width="10.83203125" style="37"/>
  </cols>
  <sheetData>
    <row r="1" spans="1:11" x14ac:dyDescent="0.15">
      <c r="A1" s="102"/>
      <c r="B1" s="102"/>
      <c r="C1" s="102"/>
      <c r="D1" s="102"/>
      <c r="E1" s="102"/>
      <c r="F1" s="102"/>
      <c r="G1" s="102"/>
      <c r="H1" s="102"/>
      <c r="I1" s="102"/>
      <c r="J1" s="102"/>
    </row>
    <row r="2" spans="1:11" x14ac:dyDescent="0.15">
      <c r="A2" s="102"/>
      <c r="B2" s="102"/>
      <c r="C2" s="102"/>
      <c r="D2" s="102"/>
      <c r="E2" s="102"/>
      <c r="F2" s="102"/>
      <c r="G2" s="102"/>
      <c r="H2" s="102"/>
      <c r="I2" s="102"/>
      <c r="J2" s="102"/>
    </row>
    <row r="4" spans="1:11" s="50" customFormat="1" x14ac:dyDescent="0.15"/>
    <row r="5" spans="1:11" s="50" customFormat="1" x14ac:dyDescent="0.15">
      <c r="A5" s="50" t="s">
        <v>133</v>
      </c>
      <c r="B5" s="50" t="s">
        <v>195</v>
      </c>
      <c r="C5" s="50" t="s">
        <v>71</v>
      </c>
      <c r="D5" s="50" t="s">
        <v>72</v>
      </c>
      <c r="E5" s="50" t="s">
        <v>96</v>
      </c>
      <c r="F5" s="50" t="s">
        <v>73</v>
      </c>
      <c r="G5" s="50" t="s">
        <v>91</v>
      </c>
      <c r="H5" s="56" t="s">
        <v>77</v>
      </c>
      <c r="I5" s="56" t="s">
        <v>194</v>
      </c>
      <c r="J5" s="50" t="s">
        <v>92</v>
      </c>
      <c r="K5" s="59" t="s">
        <v>188</v>
      </c>
    </row>
    <row r="6" spans="1:11" x14ac:dyDescent="0.15">
      <c r="A6" s="59" t="s">
        <v>84</v>
      </c>
      <c r="B6" s="59" t="s">
        <v>202</v>
      </c>
      <c r="C6" s="59" t="s">
        <v>26</v>
      </c>
      <c r="D6" s="59" t="s">
        <v>59</v>
      </c>
      <c r="E6" s="59" t="s">
        <v>126</v>
      </c>
      <c r="F6" s="59" t="s">
        <v>57</v>
      </c>
      <c r="G6" s="59" t="s">
        <v>93</v>
      </c>
      <c r="H6" s="62">
        <v>1200</v>
      </c>
      <c r="I6" s="60">
        <v>43542</v>
      </c>
      <c r="J6" s="61">
        <v>0</v>
      </c>
      <c r="K6" s="62">
        <f>Tableau4[[#This Row],[REGLEMENT]]/1.2*Tableau4[[#This Row],[T.V.A]]</f>
        <v>0</v>
      </c>
    </row>
    <row r="7" spans="1:11" x14ac:dyDescent="0.15">
      <c r="A7" s="50" t="s">
        <v>134</v>
      </c>
      <c r="B7" s="50">
        <v>1</v>
      </c>
      <c r="C7" s="50" t="s">
        <v>17</v>
      </c>
      <c r="D7" s="50" t="s">
        <v>97</v>
      </c>
      <c r="E7" s="50" t="s">
        <v>100</v>
      </c>
      <c r="F7" s="50" t="s">
        <v>18</v>
      </c>
      <c r="G7" s="50" t="s">
        <v>207</v>
      </c>
      <c r="H7" s="56">
        <v>4200</v>
      </c>
      <c r="I7" s="52">
        <v>43545</v>
      </c>
      <c r="J7" s="53">
        <v>0</v>
      </c>
      <c r="K7" s="62">
        <f>Tableau4[[#This Row],[REGLEMENT]]/1.2*Tableau4[[#This Row],[T.V.A]]</f>
        <v>0</v>
      </c>
    </row>
    <row r="8" spans="1:11" x14ac:dyDescent="0.15">
      <c r="A8" s="50"/>
      <c r="B8" s="50"/>
      <c r="C8" s="50"/>
      <c r="D8" s="50"/>
      <c r="F8" s="50"/>
      <c r="H8" s="56"/>
      <c r="I8" s="52"/>
      <c r="J8" s="53"/>
      <c r="K8" s="62">
        <f>Tableau4[[#This Row],[REGLEMENT]]/1.2*Tableau4[[#This Row],[T.V.A]]</f>
        <v>0</v>
      </c>
    </row>
    <row r="9" spans="1:11" x14ac:dyDescent="0.15">
      <c r="A9" s="50"/>
      <c r="B9" s="50"/>
      <c r="C9" s="50"/>
      <c r="D9" s="50"/>
      <c r="F9" s="50"/>
      <c r="H9" s="56"/>
      <c r="I9" s="52"/>
      <c r="J9" s="53"/>
      <c r="K9" s="62">
        <f>Tableau4[[#This Row],[REGLEMENT]]/1.2*Tableau4[[#This Row],[T.V.A]]</f>
        <v>0</v>
      </c>
    </row>
    <row r="10" spans="1:11" x14ac:dyDescent="0.15">
      <c r="A10" s="50"/>
      <c r="B10" s="50"/>
      <c r="C10" s="50"/>
      <c r="D10" s="50"/>
      <c r="F10" s="50"/>
      <c r="H10" s="56"/>
      <c r="I10" s="52"/>
      <c r="J10" s="53"/>
      <c r="K10" s="62">
        <f>Tableau4[[#This Row],[REGLEMENT]]/1.2*Tableau4[[#This Row],[T.V.A]]</f>
        <v>0</v>
      </c>
    </row>
    <row r="11" spans="1:11" x14ac:dyDescent="0.15">
      <c r="A11" s="50"/>
      <c r="B11" s="50"/>
      <c r="C11" s="50"/>
      <c r="D11" s="50"/>
      <c r="F11" s="50"/>
      <c r="H11" s="56"/>
      <c r="I11" s="52"/>
      <c r="J11" s="53"/>
      <c r="K11" s="62">
        <f>Tableau4[[#This Row],[REGLEMENT]]/1.2*Tableau4[[#This Row],[T.V.A]]</f>
        <v>0</v>
      </c>
    </row>
    <row r="12" spans="1:11" x14ac:dyDescent="0.15">
      <c r="A12" s="50"/>
      <c r="B12" s="50"/>
      <c r="C12" s="50"/>
      <c r="D12" s="50"/>
      <c r="F12" s="50"/>
      <c r="H12" s="56"/>
      <c r="I12" s="52"/>
      <c r="J12" s="53"/>
      <c r="K12" s="62">
        <f>Tableau4[[#This Row],[REGLEMENT]]/1.2*Tableau4[[#This Row],[T.V.A]]</f>
        <v>0</v>
      </c>
    </row>
    <row r="13" spans="1:11" x14ac:dyDescent="0.15">
      <c r="A13" s="50"/>
      <c r="B13" s="50"/>
      <c r="C13" s="50"/>
      <c r="D13" s="50"/>
      <c r="F13" s="50"/>
      <c r="H13" s="56"/>
      <c r="I13" s="52"/>
      <c r="J13" s="53"/>
      <c r="K13" s="62">
        <f>Tableau4[[#This Row],[REGLEMENT]]/1.2*Tableau4[[#This Row],[T.V.A]]</f>
        <v>0</v>
      </c>
    </row>
    <row r="14" spans="1:11" x14ac:dyDescent="0.15">
      <c r="A14" s="50"/>
      <c r="B14" s="50"/>
      <c r="C14" s="50"/>
      <c r="D14" s="50"/>
      <c r="F14" s="50"/>
      <c r="H14" s="56"/>
      <c r="I14" s="52"/>
      <c r="J14" s="53"/>
      <c r="K14" s="62">
        <f>Tableau4[[#This Row],[REGLEMENT]]/1.2*Tableau4[[#This Row],[T.V.A]]</f>
        <v>0</v>
      </c>
    </row>
    <row r="15" spans="1:11" x14ac:dyDescent="0.15">
      <c r="A15" s="50"/>
      <c r="B15" s="50"/>
      <c r="C15" s="50"/>
      <c r="D15" s="50"/>
      <c r="F15" s="50"/>
      <c r="H15" s="56"/>
      <c r="I15" s="52"/>
      <c r="J15" s="53"/>
      <c r="K15" s="62">
        <f>Tableau4[[#This Row],[REGLEMENT]]/1.2*Tableau4[[#This Row],[T.V.A]]</f>
        <v>0</v>
      </c>
    </row>
    <row r="16" spans="1:11" x14ac:dyDescent="0.15">
      <c r="A16" s="50"/>
      <c r="B16" s="50"/>
      <c r="C16" s="50"/>
      <c r="D16" s="50"/>
      <c r="F16" s="50"/>
      <c r="H16" s="56"/>
      <c r="I16" s="52"/>
      <c r="J16" s="53"/>
      <c r="K16" s="62">
        <f>Tableau4[[#This Row],[REGLEMENT]]/1.2*Tableau4[[#This Row],[T.V.A]]</f>
        <v>0</v>
      </c>
    </row>
    <row r="17" spans="1:11" x14ac:dyDescent="0.15">
      <c r="A17" s="50"/>
      <c r="B17" s="50"/>
      <c r="C17" s="50"/>
      <c r="D17" s="50"/>
      <c r="F17" s="50"/>
      <c r="H17" s="56"/>
      <c r="I17" s="52"/>
      <c r="J17" s="53"/>
      <c r="K17" s="62">
        <f>Tableau4[[#This Row],[REGLEMENT]]/1.2*Tableau4[[#This Row],[T.V.A]]</f>
        <v>0</v>
      </c>
    </row>
    <row r="18" spans="1:11" x14ac:dyDescent="0.15">
      <c r="A18" s="50"/>
      <c r="B18" s="50"/>
      <c r="C18" s="50"/>
      <c r="D18" s="50"/>
      <c r="F18" s="50"/>
      <c r="H18" s="56"/>
      <c r="I18" s="52"/>
      <c r="J18" s="53"/>
      <c r="K18" s="62">
        <f>Tableau4[[#This Row],[REGLEMENT]]/1.2*Tableau4[[#This Row],[T.V.A]]</f>
        <v>0</v>
      </c>
    </row>
    <row r="19" spans="1:11" x14ac:dyDescent="0.15">
      <c r="A19" s="50"/>
      <c r="B19" s="50"/>
      <c r="C19" s="50"/>
      <c r="H19" s="56"/>
      <c r="I19" s="52"/>
      <c r="J19" s="53"/>
      <c r="K19" s="62">
        <f>Tableau4[[#This Row],[REGLEMENT]]/1.2*Tableau4[[#This Row],[T.V.A]]</f>
        <v>0</v>
      </c>
    </row>
    <row r="20" spans="1:11" x14ac:dyDescent="0.15">
      <c r="A20" s="50"/>
      <c r="B20" s="50"/>
      <c r="C20" s="50"/>
      <c r="D20" s="50"/>
      <c r="F20" s="50"/>
      <c r="H20" s="56"/>
      <c r="I20" s="52"/>
      <c r="J20" s="53"/>
      <c r="K20" s="62">
        <f>Tableau4[[#This Row],[REGLEMENT]]/1.2*Tableau4[[#This Row],[T.V.A]]</f>
        <v>0</v>
      </c>
    </row>
    <row r="21" spans="1:11" x14ac:dyDescent="0.15">
      <c r="A21" s="50"/>
      <c r="B21" s="50"/>
      <c r="C21" s="50"/>
      <c r="D21" s="50"/>
      <c r="F21" s="50"/>
      <c r="H21" s="56"/>
      <c r="I21" s="52"/>
      <c r="J21" s="53"/>
      <c r="K21" s="62">
        <f>Tableau4[[#This Row],[REGLEMENT]]/1.2*Tableau4[[#This Row],[T.V.A]]</f>
        <v>0</v>
      </c>
    </row>
    <row r="22" spans="1:11" x14ac:dyDescent="0.15">
      <c r="J22" s="54"/>
      <c r="K22" s="62">
        <f>Tableau4[[#This Row],[REGLEMENT]]/1.2*Tableau4[[#This Row],[T.V.A]]</f>
        <v>0</v>
      </c>
    </row>
    <row r="23" spans="1:11" x14ac:dyDescent="0.15">
      <c r="J23" s="54"/>
      <c r="K23" s="62">
        <f>Tableau4[[#This Row],[REGLEMENT]]/1.2*Tableau4[[#This Row],[T.V.A]]</f>
        <v>0</v>
      </c>
    </row>
    <row r="24" spans="1:11" x14ac:dyDescent="0.15">
      <c r="J24" s="54"/>
      <c r="K24" s="62">
        <f>Tableau4[[#This Row],[REGLEMENT]]/1.2*Tableau4[[#This Row],[T.V.A]]</f>
        <v>0</v>
      </c>
    </row>
    <row r="25" spans="1:11" x14ac:dyDescent="0.15">
      <c r="J25" s="54"/>
      <c r="K25" s="62">
        <f>Tableau4[[#This Row],[REGLEMENT]]/1.2*Tableau4[[#This Row],[T.V.A]]</f>
        <v>0</v>
      </c>
    </row>
    <row r="26" spans="1:11" x14ac:dyDescent="0.15">
      <c r="J26" s="54"/>
      <c r="K26" s="62">
        <f>Tableau4[[#This Row],[REGLEMENT]]/1.2*Tableau4[[#This Row],[T.V.A]]</f>
        <v>0</v>
      </c>
    </row>
    <row r="27" spans="1:11" x14ac:dyDescent="0.15">
      <c r="J27" s="54"/>
      <c r="K27" s="62">
        <f>Tableau4[[#This Row],[REGLEMENT]]/1.2*Tableau4[[#This Row],[T.V.A]]</f>
        <v>0</v>
      </c>
    </row>
    <row r="28" spans="1:11" x14ac:dyDescent="0.15">
      <c r="J28" s="54"/>
      <c r="K28" s="62">
        <f>Tableau4[[#This Row],[REGLEMENT]]/1.2*Tableau4[[#This Row],[T.V.A]]</f>
        <v>0</v>
      </c>
    </row>
    <row r="29" spans="1:11" x14ac:dyDescent="0.15">
      <c r="J29" s="54"/>
      <c r="K29" s="62">
        <f>Tableau4[[#This Row],[REGLEMENT]]/1.2*Tableau4[[#This Row],[T.V.A]]</f>
        <v>0</v>
      </c>
    </row>
    <row r="30" spans="1:11" x14ac:dyDescent="0.15">
      <c r="J30" s="54"/>
      <c r="K30" s="62">
        <f>Tableau4[[#This Row],[REGLEMENT]]/1.2*Tableau4[[#This Row],[T.V.A]]</f>
        <v>0</v>
      </c>
    </row>
    <row r="31" spans="1:11" x14ac:dyDescent="0.15">
      <c r="J31" s="54"/>
      <c r="K31" s="62">
        <f>Tableau4[[#This Row],[REGLEMENT]]/1.2*Tableau4[[#This Row],[T.V.A]]</f>
        <v>0</v>
      </c>
    </row>
    <row r="32" spans="1:11" x14ac:dyDescent="0.15">
      <c r="J32" s="54"/>
      <c r="K32" s="62">
        <f>Tableau4[[#This Row],[REGLEMENT]]/1.2*Tableau4[[#This Row],[T.V.A]]</f>
        <v>0</v>
      </c>
    </row>
    <row r="33" spans="10:11" x14ac:dyDescent="0.15">
      <c r="J33" s="54"/>
      <c r="K33" s="62">
        <f>Tableau4[[#This Row],[REGLEMENT]]/1.2*Tableau4[[#This Row],[T.V.A]]</f>
        <v>0</v>
      </c>
    </row>
    <row r="34" spans="10:11" x14ac:dyDescent="0.15">
      <c r="J34" s="54"/>
      <c r="K34" s="62">
        <f>Tableau4[[#This Row],[REGLEMENT]]/1.2*Tableau4[[#This Row],[T.V.A]]</f>
        <v>0</v>
      </c>
    </row>
    <row r="35" spans="10:11" x14ac:dyDescent="0.15">
      <c r="J35" s="54"/>
      <c r="K35" s="62">
        <f>Tableau4[[#This Row],[REGLEMENT]]/1.2*Tableau4[[#This Row],[T.V.A]]</f>
        <v>0</v>
      </c>
    </row>
    <row r="36" spans="10:11" x14ac:dyDescent="0.15">
      <c r="J36" s="54"/>
      <c r="K36" s="62">
        <f>Tableau4[[#This Row],[REGLEMENT]]/1.2*Tableau4[[#This Row],[T.V.A]]</f>
        <v>0</v>
      </c>
    </row>
    <row r="37" spans="10:11" x14ac:dyDescent="0.15">
      <c r="J37" s="54"/>
      <c r="K37" s="62">
        <f>Tableau4[[#This Row],[REGLEMENT]]/1.2*Tableau4[[#This Row],[T.V.A]]</f>
        <v>0</v>
      </c>
    </row>
    <row r="38" spans="10:11" x14ac:dyDescent="0.15">
      <c r="J38" s="54"/>
      <c r="K38" s="62">
        <f>Tableau4[[#This Row],[REGLEMENT]]/1.2*Tableau4[[#This Row],[T.V.A]]</f>
        <v>0</v>
      </c>
    </row>
    <row r="39" spans="10:11" x14ac:dyDescent="0.15">
      <c r="J39" s="54"/>
      <c r="K39" s="62">
        <f>Tableau4[[#This Row],[REGLEMENT]]/1.2*Tableau4[[#This Row],[T.V.A]]</f>
        <v>0</v>
      </c>
    </row>
    <row r="40" spans="10:11" x14ac:dyDescent="0.15">
      <c r="J40" s="54"/>
      <c r="K40" s="62">
        <f>Tableau4[[#This Row],[REGLEMENT]]/1.2*Tableau4[[#This Row],[T.V.A]]</f>
        <v>0</v>
      </c>
    </row>
    <row r="41" spans="10:11" x14ac:dyDescent="0.15">
      <c r="J41" s="54"/>
      <c r="K41" s="62">
        <f>Tableau4[[#This Row],[REGLEMENT]]/1.2*Tableau4[[#This Row],[T.V.A]]</f>
        <v>0</v>
      </c>
    </row>
    <row r="42" spans="10:11" x14ac:dyDescent="0.15">
      <c r="J42" s="54"/>
      <c r="K42" s="62">
        <f>Tableau4[[#This Row],[REGLEMENT]]/1.2*Tableau4[[#This Row],[T.V.A]]</f>
        <v>0</v>
      </c>
    </row>
    <row r="43" spans="10:11" x14ac:dyDescent="0.15">
      <c r="J43" s="54"/>
      <c r="K43" s="62">
        <f>Tableau4[[#This Row],[REGLEMENT]]/1.2*Tableau4[[#This Row],[T.V.A]]</f>
        <v>0</v>
      </c>
    </row>
    <row r="44" spans="10:11" x14ac:dyDescent="0.15">
      <c r="J44" s="54"/>
      <c r="K44" s="62">
        <f>Tableau4[[#This Row],[REGLEMENT]]/1.2*Tableau4[[#This Row],[T.V.A]]</f>
        <v>0</v>
      </c>
    </row>
    <row r="45" spans="10:11" x14ac:dyDescent="0.15">
      <c r="J45" s="54"/>
      <c r="K45" s="62">
        <f>Tableau4[[#This Row],[REGLEMENT]]/1.2*Tableau4[[#This Row],[T.V.A]]</f>
        <v>0</v>
      </c>
    </row>
    <row r="46" spans="10:11" x14ac:dyDescent="0.15">
      <c r="J46" s="54"/>
      <c r="K46" s="62">
        <f>Tableau4[[#This Row],[REGLEMENT]]/1.2*Tableau4[[#This Row],[T.V.A]]</f>
        <v>0</v>
      </c>
    </row>
    <row r="47" spans="10:11" x14ac:dyDescent="0.15">
      <c r="J47" s="54"/>
      <c r="K47" s="62">
        <f>Tableau4[[#This Row],[REGLEMENT]]/1.2*Tableau4[[#This Row],[T.V.A]]</f>
        <v>0</v>
      </c>
    </row>
    <row r="48" spans="10:11" x14ac:dyDescent="0.15">
      <c r="J48" s="54"/>
      <c r="K48" s="62">
        <f>Tableau4[[#This Row],[REGLEMENT]]/1.2*Tableau4[[#This Row],[T.V.A]]</f>
        <v>0</v>
      </c>
    </row>
    <row r="49" spans="10:11" x14ac:dyDescent="0.15">
      <c r="J49" s="54"/>
      <c r="K49" s="62">
        <f>Tableau4[[#This Row],[REGLEMENT]]/1.2*Tableau4[[#This Row],[T.V.A]]</f>
        <v>0</v>
      </c>
    </row>
    <row r="50" spans="10:11" x14ac:dyDescent="0.15">
      <c r="J50" s="54"/>
      <c r="K50" s="62">
        <f>Tableau4[[#This Row],[REGLEMENT]]/1.2*Tableau4[[#This Row],[T.V.A]]</f>
        <v>0</v>
      </c>
    </row>
    <row r="51" spans="10:11" x14ac:dyDescent="0.15">
      <c r="J51" s="54"/>
      <c r="K51" s="62">
        <f>Tableau4[[#This Row],[REGLEMENT]]/1.2*Tableau4[[#This Row],[T.V.A]]</f>
        <v>0</v>
      </c>
    </row>
    <row r="52" spans="10:11" x14ac:dyDescent="0.15">
      <c r="J52" s="54"/>
      <c r="K52" s="62">
        <f>Tableau4[[#This Row],[REGLEMENT]]/1.2*Tableau4[[#This Row],[T.V.A]]</f>
        <v>0</v>
      </c>
    </row>
    <row r="53" spans="10:11" x14ac:dyDescent="0.15">
      <c r="J53" s="54"/>
      <c r="K53" s="62">
        <f>Tableau4[[#This Row],[REGLEMENT]]/1.2*Tableau4[[#This Row],[T.V.A]]</f>
        <v>0</v>
      </c>
    </row>
    <row r="54" spans="10:11" x14ac:dyDescent="0.15">
      <c r="J54" s="54"/>
      <c r="K54" s="62">
        <f>Tableau4[[#This Row],[REGLEMENT]]/1.2*Tableau4[[#This Row],[T.V.A]]</f>
        <v>0</v>
      </c>
    </row>
    <row r="55" spans="10:11" x14ac:dyDescent="0.15">
      <c r="J55" s="54"/>
      <c r="K55" s="62">
        <f>Tableau4[[#This Row],[REGLEMENT]]/1.2*Tableau4[[#This Row],[T.V.A]]</f>
        <v>0</v>
      </c>
    </row>
    <row r="56" spans="10:11" x14ac:dyDescent="0.15">
      <c r="J56" s="54"/>
      <c r="K56" s="62">
        <f>Tableau4[[#This Row],[REGLEMENT]]/1.2*Tableau4[[#This Row],[T.V.A]]</f>
        <v>0</v>
      </c>
    </row>
    <row r="57" spans="10:11" x14ac:dyDescent="0.15">
      <c r="J57" s="54"/>
      <c r="K57" s="62">
        <f>Tableau4[[#This Row],[REGLEMENT]]/1.2*Tableau4[[#This Row],[T.V.A]]</f>
        <v>0</v>
      </c>
    </row>
    <row r="58" spans="10:11" x14ac:dyDescent="0.15">
      <c r="J58" s="54"/>
      <c r="K58" s="62">
        <f>Tableau4[[#This Row],[REGLEMENT]]/1.2*Tableau4[[#This Row],[T.V.A]]</f>
        <v>0</v>
      </c>
    </row>
    <row r="59" spans="10:11" x14ac:dyDescent="0.15">
      <c r="J59" s="54"/>
      <c r="K59" s="62">
        <f>Tableau4[[#This Row],[REGLEMENT]]/1.2*Tableau4[[#This Row],[T.V.A]]</f>
        <v>0</v>
      </c>
    </row>
    <row r="60" spans="10:11" x14ac:dyDescent="0.15">
      <c r="J60" s="54"/>
      <c r="K60" s="62">
        <f>Tableau4[[#This Row],[REGLEMENT]]/1.2*Tableau4[[#This Row],[T.V.A]]</f>
        <v>0</v>
      </c>
    </row>
    <row r="61" spans="10:11" x14ac:dyDescent="0.15">
      <c r="J61" s="54"/>
      <c r="K61" s="62">
        <f>Tableau4[[#This Row],[REGLEMENT]]/1.2*Tableau4[[#This Row],[T.V.A]]</f>
        <v>0</v>
      </c>
    </row>
    <row r="62" spans="10:11" x14ac:dyDescent="0.15">
      <c r="J62" s="54"/>
      <c r="K62" s="62">
        <f>Tableau4[[#This Row],[REGLEMENT]]/1.2*Tableau4[[#This Row],[T.V.A]]</f>
        <v>0</v>
      </c>
    </row>
    <row r="63" spans="10:11" x14ac:dyDescent="0.15">
      <c r="J63" s="54"/>
      <c r="K63" s="62">
        <f>Tableau4[[#This Row],[REGLEMENT]]/1.2*Tableau4[[#This Row],[T.V.A]]</f>
        <v>0</v>
      </c>
    </row>
    <row r="64" spans="10:11" x14ac:dyDescent="0.15">
      <c r="J64" s="54"/>
      <c r="K64" s="62">
        <f>Tableau4[[#This Row],[REGLEMENT]]/1.2*Tableau4[[#This Row],[T.V.A]]</f>
        <v>0</v>
      </c>
    </row>
    <row r="65" spans="10:11" x14ac:dyDescent="0.15">
      <c r="J65" s="54"/>
      <c r="K65" s="62">
        <f>Tableau4[[#This Row],[REGLEMENT]]/1.2*Tableau4[[#This Row],[T.V.A]]</f>
        <v>0</v>
      </c>
    </row>
    <row r="66" spans="10:11" x14ac:dyDescent="0.15">
      <c r="J66" s="54"/>
      <c r="K66" s="62">
        <f>Tableau4[[#This Row],[REGLEMENT]]/1.2*Tableau4[[#This Row],[T.V.A]]</f>
        <v>0</v>
      </c>
    </row>
    <row r="67" spans="10:11" x14ac:dyDescent="0.15">
      <c r="J67" s="54"/>
      <c r="K67" s="62">
        <f>Tableau4[[#This Row],[REGLEMENT]]/1.2*Tableau4[[#This Row],[T.V.A]]</f>
        <v>0</v>
      </c>
    </row>
    <row r="68" spans="10:11" x14ac:dyDescent="0.15">
      <c r="J68" s="54"/>
      <c r="K68" s="62">
        <f>Tableau4[[#This Row],[REGLEMENT]]/1.2*Tableau4[[#This Row],[T.V.A]]</f>
        <v>0</v>
      </c>
    </row>
    <row r="69" spans="10:11" x14ac:dyDescent="0.15">
      <c r="J69" s="54"/>
      <c r="K69" s="62">
        <f>Tableau4[[#This Row],[REGLEMENT]]/1.2*Tableau4[[#This Row],[T.V.A]]</f>
        <v>0</v>
      </c>
    </row>
    <row r="70" spans="10:11" x14ac:dyDescent="0.15">
      <c r="J70" s="54"/>
      <c r="K70" s="62">
        <f>Tableau4[[#This Row],[REGLEMENT]]/1.2*Tableau4[[#This Row],[T.V.A]]</f>
        <v>0</v>
      </c>
    </row>
    <row r="71" spans="10:11" x14ac:dyDescent="0.15">
      <c r="J71" s="54"/>
      <c r="K71" s="62">
        <f>Tableau4[[#This Row],[REGLEMENT]]/1.2*Tableau4[[#This Row],[T.V.A]]</f>
        <v>0</v>
      </c>
    </row>
    <row r="72" spans="10:11" x14ac:dyDescent="0.15">
      <c r="J72" s="54"/>
      <c r="K72" s="62">
        <f>Tableau4[[#This Row],[REGLEMENT]]/1.2*Tableau4[[#This Row],[T.V.A]]</f>
        <v>0</v>
      </c>
    </row>
    <row r="73" spans="10:11" x14ac:dyDescent="0.15">
      <c r="J73" s="54"/>
      <c r="K73" s="62">
        <f>Tableau4[[#This Row],[REGLEMENT]]/1.2*Tableau4[[#This Row],[T.V.A]]</f>
        <v>0</v>
      </c>
    </row>
    <row r="74" spans="10:11" x14ac:dyDescent="0.15">
      <c r="J74" s="54"/>
      <c r="K74" s="62">
        <f>Tableau4[[#This Row],[REGLEMENT]]/1.2*Tableau4[[#This Row],[T.V.A]]</f>
        <v>0</v>
      </c>
    </row>
    <row r="75" spans="10:11" x14ac:dyDescent="0.15">
      <c r="J75" s="54"/>
      <c r="K75" s="62">
        <f>Tableau4[[#This Row],[REGLEMENT]]/1.2*Tableau4[[#This Row],[T.V.A]]</f>
        <v>0</v>
      </c>
    </row>
    <row r="76" spans="10:11" x14ac:dyDescent="0.15">
      <c r="J76" s="54"/>
      <c r="K76" s="62">
        <f>Tableau4[[#This Row],[REGLEMENT]]/1.2*Tableau4[[#This Row],[T.V.A]]</f>
        <v>0</v>
      </c>
    </row>
    <row r="77" spans="10:11" x14ac:dyDescent="0.15">
      <c r="J77" s="54"/>
      <c r="K77" s="62">
        <f>Tableau4[[#This Row],[REGLEMENT]]/1.2*Tableau4[[#This Row],[T.V.A]]</f>
        <v>0</v>
      </c>
    </row>
    <row r="78" spans="10:11" x14ac:dyDescent="0.15">
      <c r="J78" s="54"/>
      <c r="K78" s="62">
        <f>Tableau4[[#This Row],[REGLEMENT]]/1.2*Tableau4[[#This Row],[T.V.A]]</f>
        <v>0</v>
      </c>
    </row>
    <row r="79" spans="10:11" x14ac:dyDescent="0.15">
      <c r="J79" s="54"/>
      <c r="K79" s="62">
        <f>Tableau4[[#This Row],[REGLEMENT]]/1.2*Tableau4[[#This Row],[T.V.A]]</f>
        <v>0</v>
      </c>
    </row>
    <row r="80" spans="10:11" x14ac:dyDescent="0.15">
      <c r="J80" s="54"/>
      <c r="K80" s="62">
        <f>Tableau4[[#This Row],[REGLEMENT]]/1.2*Tableau4[[#This Row],[T.V.A]]</f>
        <v>0</v>
      </c>
    </row>
    <row r="81" spans="10:11" x14ac:dyDescent="0.15">
      <c r="J81" s="54"/>
      <c r="K81" s="62">
        <f>Tableau4[[#This Row],[REGLEMENT]]/1.2*Tableau4[[#This Row],[T.V.A]]</f>
        <v>0</v>
      </c>
    </row>
    <row r="82" spans="10:11" x14ac:dyDescent="0.15">
      <c r="J82" s="54"/>
      <c r="K82" s="62">
        <f>Tableau4[[#This Row],[REGLEMENT]]/1.2*Tableau4[[#This Row],[T.V.A]]</f>
        <v>0</v>
      </c>
    </row>
    <row r="83" spans="10:11" x14ac:dyDescent="0.15">
      <c r="J83" s="54"/>
      <c r="K83" s="62">
        <f>Tableau4[[#This Row],[REGLEMENT]]/1.2*Tableau4[[#This Row],[T.V.A]]</f>
        <v>0</v>
      </c>
    </row>
    <row r="84" spans="10:11" x14ac:dyDescent="0.15">
      <c r="J84" s="54"/>
      <c r="K84" s="62">
        <f>Tableau4[[#This Row],[REGLEMENT]]/1.2*Tableau4[[#This Row],[T.V.A]]</f>
        <v>0</v>
      </c>
    </row>
    <row r="85" spans="10:11" x14ac:dyDescent="0.15">
      <c r="J85" s="54"/>
      <c r="K85" s="62">
        <f>Tableau4[[#This Row],[REGLEMENT]]/1.2*Tableau4[[#This Row],[T.V.A]]</f>
        <v>0</v>
      </c>
    </row>
    <row r="86" spans="10:11" x14ac:dyDescent="0.15">
      <c r="J86" s="54"/>
      <c r="K86" s="62">
        <f>Tableau4[[#This Row],[REGLEMENT]]/1.2*Tableau4[[#This Row],[T.V.A]]</f>
        <v>0</v>
      </c>
    </row>
    <row r="87" spans="10:11" x14ac:dyDescent="0.15">
      <c r="J87" s="54"/>
      <c r="K87" s="62">
        <f>Tableau4[[#This Row],[REGLEMENT]]/1.2*Tableau4[[#This Row],[T.V.A]]</f>
        <v>0</v>
      </c>
    </row>
    <row r="88" spans="10:11" x14ac:dyDescent="0.15">
      <c r="J88" s="54"/>
      <c r="K88" s="62">
        <f>Tableau4[[#This Row],[REGLEMENT]]/1.2*Tableau4[[#This Row],[T.V.A]]</f>
        <v>0</v>
      </c>
    </row>
    <row r="89" spans="10:11" x14ac:dyDescent="0.15">
      <c r="J89" s="54"/>
      <c r="K89" s="62">
        <f>Tableau4[[#This Row],[REGLEMENT]]/1.2*Tableau4[[#This Row],[T.V.A]]</f>
        <v>0</v>
      </c>
    </row>
    <row r="90" spans="10:11" x14ac:dyDescent="0.15">
      <c r="J90" s="54"/>
      <c r="K90" s="62">
        <f>Tableau4[[#This Row],[REGLEMENT]]/1.2*Tableau4[[#This Row],[T.V.A]]</f>
        <v>0</v>
      </c>
    </row>
    <row r="91" spans="10:11" x14ac:dyDescent="0.15">
      <c r="J91" s="54"/>
      <c r="K91" s="62">
        <f>Tableau4[[#This Row],[REGLEMENT]]/1.2*Tableau4[[#This Row],[T.V.A]]</f>
        <v>0</v>
      </c>
    </row>
    <row r="92" spans="10:11" x14ac:dyDescent="0.15">
      <c r="J92" s="54"/>
      <c r="K92" s="62">
        <f>Tableau4[[#This Row],[REGLEMENT]]/1.2*Tableau4[[#This Row],[T.V.A]]</f>
        <v>0</v>
      </c>
    </row>
    <row r="93" spans="10:11" x14ac:dyDescent="0.15">
      <c r="J93" s="54"/>
      <c r="K93" s="62">
        <f>Tableau4[[#This Row],[REGLEMENT]]/1.2*Tableau4[[#This Row],[T.V.A]]</f>
        <v>0</v>
      </c>
    </row>
    <row r="94" spans="10:11" x14ac:dyDescent="0.15">
      <c r="J94" s="54"/>
      <c r="K94" s="62">
        <f>Tableau4[[#This Row],[REGLEMENT]]/1.2*Tableau4[[#This Row],[T.V.A]]</f>
        <v>0</v>
      </c>
    </row>
    <row r="95" spans="10:11" x14ac:dyDescent="0.15">
      <c r="J95" s="54"/>
      <c r="K95" s="62">
        <f>Tableau4[[#This Row],[REGLEMENT]]/1.2*Tableau4[[#This Row],[T.V.A]]</f>
        <v>0</v>
      </c>
    </row>
    <row r="96" spans="10:11" x14ac:dyDescent="0.15">
      <c r="J96" s="54"/>
      <c r="K96" s="62">
        <f>Tableau4[[#This Row],[REGLEMENT]]/1.2*Tableau4[[#This Row],[T.V.A]]</f>
        <v>0</v>
      </c>
    </row>
    <row r="97" spans="10:11" x14ac:dyDescent="0.15">
      <c r="J97" s="54"/>
      <c r="K97" s="62">
        <f>Tableau4[[#This Row],[REGLEMENT]]/1.2*Tableau4[[#This Row],[T.V.A]]</f>
        <v>0</v>
      </c>
    </row>
    <row r="98" spans="10:11" x14ac:dyDescent="0.15">
      <c r="J98" s="54"/>
      <c r="K98" s="62">
        <f>Tableau4[[#This Row],[REGLEMENT]]/1.2*Tableau4[[#This Row],[T.V.A]]</f>
        <v>0</v>
      </c>
    </row>
    <row r="99" spans="10:11" x14ac:dyDescent="0.15">
      <c r="J99" s="54"/>
      <c r="K99" s="62">
        <f>Tableau4[[#This Row],[REGLEMENT]]/1.2*Tableau4[[#This Row],[T.V.A]]</f>
        <v>0</v>
      </c>
    </row>
    <row r="100" spans="10:11" x14ac:dyDescent="0.15">
      <c r="J100" s="54"/>
      <c r="K100" s="62">
        <f>Tableau4[[#This Row],[REGLEMENT]]/1.2*Tableau4[[#This Row],[T.V.A]]</f>
        <v>0</v>
      </c>
    </row>
    <row r="101" spans="10:11" x14ac:dyDescent="0.15">
      <c r="J101" s="54"/>
      <c r="K101" s="62">
        <f>Tableau4[[#This Row],[REGLEMENT]]/1.2*Tableau4[[#This Row],[T.V.A]]</f>
        <v>0</v>
      </c>
    </row>
    <row r="102" spans="10:11" x14ac:dyDescent="0.15">
      <c r="J102" s="54"/>
      <c r="K102" s="62">
        <f>Tableau4[[#This Row],[REGLEMENT]]/1.2*Tableau4[[#This Row],[T.V.A]]</f>
        <v>0</v>
      </c>
    </row>
    <row r="103" spans="10:11" x14ac:dyDescent="0.15">
      <c r="J103" s="54"/>
      <c r="K103" s="62">
        <f>Tableau4[[#This Row],[REGLEMENT]]/1.2*Tableau4[[#This Row],[T.V.A]]</f>
        <v>0</v>
      </c>
    </row>
    <row r="104" spans="10:11" x14ac:dyDescent="0.15">
      <c r="J104" s="54"/>
      <c r="K104" s="62">
        <f>Tableau4[[#This Row],[REGLEMENT]]/1.2*Tableau4[[#This Row],[T.V.A]]</f>
        <v>0</v>
      </c>
    </row>
    <row r="105" spans="10:11" x14ac:dyDescent="0.15">
      <c r="J105" s="54"/>
      <c r="K105" s="62">
        <f>Tableau4[[#This Row],[REGLEMENT]]/1.2*Tableau4[[#This Row],[T.V.A]]</f>
        <v>0</v>
      </c>
    </row>
    <row r="106" spans="10:11" x14ac:dyDescent="0.15">
      <c r="J106" s="54"/>
      <c r="K106" s="62">
        <f>Tableau4[[#This Row],[REGLEMENT]]/1.2*Tableau4[[#This Row],[T.V.A]]</f>
        <v>0</v>
      </c>
    </row>
    <row r="107" spans="10:11" x14ac:dyDescent="0.15">
      <c r="J107" s="54"/>
      <c r="K107" s="62">
        <f>Tableau4[[#This Row],[REGLEMENT]]/1.2*Tableau4[[#This Row],[T.V.A]]</f>
        <v>0</v>
      </c>
    </row>
    <row r="108" spans="10:11" x14ac:dyDescent="0.15">
      <c r="J108" s="54"/>
      <c r="K108" s="62">
        <f>Tableau4[[#This Row],[REGLEMENT]]/1.2*Tableau4[[#This Row],[T.V.A]]</f>
        <v>0</v>
      </c>
    </row>
    <row r="109" spans="10:11" x14ac:dyDescent="0.15">
      <c r="J109" s="54"/>
      <c r="K109" s="62">
        <f>Tableau4[[#This Row],[REGLEMENT]]/1.2*Tableau4[[#This Row],[T.V.A]]</f>
        <v>0</v>
      </c>
    </row>
    <row r="110" spans="10:11" x14ac:dyDescent="0.15">
      <c r="J110" s="54"/>
      <c r="K110" s="62">
        <f>Tableau4[[#This Row],[REGLEMENT]]/1.2*Tableau4[[#This Row],[T.V.A]]</f>
        <v>0</v>
      </c>
    </row>
    <row r="111" spans="10:11" x14ac:dyDescent="0.15">
      <c r="J111" s="54"/>
      <c r="K111" s="62">
        <f>Tableau4[[#This Row],[REGLEMENT]]/1.2*Tableau4[[#This Row],[T.V.A]]</f>
        <v>0</v>
      </c>
    </row>
    <row r="112" spans="10:11" x14ac:dyDescent="0.15">
      <c r="J112" s="54"/>
      <c r="K112" s="62">
        <f>Tableau4[[#This Row],[REGLEMENT]]/1.2*Tableau4[[#This Row],[T.V.A]]</f>
        <v>0</v>
      </c>
    </row>
    <row r="113" spans="10:11" x14ac:dyDescent="0.15">
      <c r="J113" s="54"/>
      <c r="K113" s="62">
        <f>Tableau4[[#This Row],[REGLEMENT]]/1.2*Tableau4[[#This Row],[T.V.A]]</f>
        <v>0</v>
      </c>
    </row>
    <row r="114" spans="10:11" x14ac:dyDescent="0.15">
      <c r="J114" s="54"/>
      <c r="K114" s="62">
        <f>Tableau4[[#This Row],[REGLEMENT]]/1.2*Tableau4[[#This Row],[T.V.A]]</f>
        <v>0</v>
      </c>
    </row>
    <row r="115" spans="10:11" x14ac:dyDescent="0.15">
      <c r="J115" s="54"/>
      <c r="K115" s="62">
        <f>Tableau4[[#This Row],[REGLEMENT]]/1.2*Tableau4[[#This Row],[T.V.A]]</f>
        <v>0</v>
      </c>
    </row>
    <row r="116" spans="10:11" x14ac:dyDescent="0.15">
      <c r="J116" s="54"/>
      <c r="K116" s="62">
        <f>Tableau4[[#This Row],[REGLEMENT]]/1.2*Tableau4[[#This Row],[T.V.A]]</f>
        <v>0</v>
      </c>
    </row>
    <row r="117" spans="10:11" x14ac:dyDescent="0.15">
      <c r="J117" s="54"/>
      <c r="K117" s="62">
        <f>Tableau4[[#This Row],[REGLEMENT]]/1.2*Tableau4[[#This Row],[T.V.A]]</f>
        <v>0</v>
      </c>
    </row>
    <row r="118" spans="10:11" x14ac:dyDescent="0.15">
      <c r="J118" s="54"/>
      <c r="K118" s="62">
        <f>Tableau4[[#This Row],[REGLEMENT]]/1.2*Tableau4[[#This Row],[T.V.A]]</f>
        <v>0</v>
      </c>
    </row>
    <row r="119" spans="10:11" x14ac:dyDescent="0.15">
      <c r="J119" s="54"/>
      <c r="K119" s="62">
        <f>Tableau4[[#This Row],[REGLEMENT]]/1.2*Tableau4[[#This Row],[T.V.A]]</f>
        <v>0</v>
      </c>
    </row>
    <row r="120" spans="10:11" x14ac:dyDescent="0.15">
      <c r="J120" s="54"/>
      <c r="K120" s="62">
        <f>Tableau4[[#This Row],[REGLEMENT]]/1.2*Tableau4[[#This Row],[T.V.A]]</f>
        <v>0</v>
      </c>
    </row>
    <row r="121" spans="10:11" x14ac:dyDescent="0.15">
      <c r="J121" s="54"/>
      <c r="K121" s="62">
        <f>Tableau4[[#This Row],[REGLEMENT]]/1.2*Tableau4[[#This Row],[T.V.A]]</f>
        <v>0</v>
      </c>
    </row>
    <row r="122" spans="10:11" x14ac:dyDescent="0.15">
      <c r="J122" s="54"/>
      <c r="K122" s="62">
        <f>Tableau4[[#This Row],[REGLEMENT]]/1.2*Tableau4[[#This Row],[T.V.A]]</f>
        <v>0</v>
      </c>
    </row>
    <row r="123" spans="10:11" x14ac:dyDescent="0.15">
      <c r="J123" s="54"/>
      <c r="K123" s="62">
        <f>Tableau4[[#This Row],[REGLEMENT]]/1.2*Tableau4[[#This Row],[T.V.A]]</f>
        <v>0</v>
      </c>
    </row>
    <row r="124" spans="10:11" x14ac:dyDescent="0.15">
      <c r="J124" s="54"/>
      <c r="K124" s="62">
        <f>Tableau4[[#This Row],[REGLEMENT]]/1.2*Tableau4[[#This Row],[T.V.A]]</f>
        <v>0</v>
      </c>
    </row>
    <row r="125" spans="10:11" x14ac:dyDescent="0.15">
      <c r="J125" s="54"/>
      <c r="K125" s="62">
        <f>Tableau4[[#This Row],[REGLEMENT]]/1.2*Tableau4[[#This Row],[T.V.A]]</f>
        <v>0</v>
      </c>
    </row>
    <row r="126" spans="10:11" x14ac:dyDescent="0.15">
      <c r="J126" s="54"/>
      <c r="K126" s="62">
        <f>Tableau4[[#This Row],[REGLEMENT]]/1.2*Tableau4[[#This Row],[T.V.A]]</f>
        <v>0</v>
      </c>
    </row>
    <row r="127" spans="10:11" x14ac:dyDescent="0.15">
      <c r="J127" s="54"/>
      <c r="K127" s="62">
        <f>Tableau4[[#This Row],[REGLEMENT]]/1.2*Tableau4[[#This Row],[T.V.A]]</f>
        <v>0</v>
      </c>
    </row>
    <row r="128" spans="10:11" x14ac:dyDescent="0.15">
      <c r="J128" s="54"/>
      <c r="K128" s="62">
        <f>Tableau4[[#This Row],[REGLEMENT]]/1.2*Tableau4[[#This Row],[T.V.A]]</f>
        <v>0</v>
      </c>
    </row>
    <row r="129" spans="1:11" x14ac:dyDescent="0.15">
      <c r="J129" s="54"/>
      <c r="K129" s="62">
        <f>Tableau4[[#This Row],[REGLEMENT]]/1.2*Tableau4[[#This Row],[T.V.A]]</f>
        <v>0</v>
      </c>
    </row>
    <row r="130" spans="1:11" x14ac:dyDescent="0.15">
      <c r="J130" s="54"/>
      <c r="K130" s="62">
        <f>Tableau4[[#This Row],[REGLEMENT]]/1.2*Tableau4[[#This Row],[T.V.A]]</f>
        <v>0</v>
      </c>
    </row>
    <row r="131" spans="1:11" x14ac:dyDescent="0.15">
      <c r="J131" s="54"/>
      <c r="K131" s="62">
        <f>Tableau4[[#This Row],[REGLEMENT]]/1.2*Tableau4[[#This Row],[T.V.A]]</f>
        <v>0</v>
      </c>
    </row>
    <row r="132" spans="1:11" x14ac:dyDescent="0.15">
      <c r="J132" s="54"/>
      <c r="K132" s="62">
        <f>Tableau4[[#This Row],[REGLEMENT]]/1.2*Tableau4[[#This Row],[T.V.A]]</f>
        <v>0</v>
      </c>
    </row>
    <row r="133" spans="1:11" x14ac:dyDescent="0.15">
      <c r="A133" s="51"/>
      <c r="B133" s="51"/>
      <c r="C133" s="51"/>
      <c r="D133" s="51"/>
      <c r="E133" s="82"/>
      <c r="F133" s="51"/>
      <c r="G133" s="82"/>
      <c r="H133" s="57">
        <f>SUBTOTAL(109,Tableau4[REGLEMENT])</f>
        <v>5400</v>
      </c>
      <c r="I133" s="57"/>
      <c r="J133" s="81">
        <f>K132</f>
        <v>0</v>
      </c>
      <c r="K133" s="57">
        <f>SUBTOTAL(109,Tableau4[Montant TVA])</f>
        <v>0</v>
      </c>
    </row>
  </sheetData>
  <mergeCells count="1">
    <mergeCell ref="A1:J2"/>
  </mergeCells>
  <dataValidations count="1">
    <dataValidation type="list" allowBlank="1" showInputMessage="1" showErrorMessage="1" sqref="J6:J132" xr:uid="{B837F73C-0272-BB4D-BB53-97C93AFE4E2B}">
      <mc:AlternateContent xmlns:x12ac="http://schemas.microsoft.com/office/spreadsheetml/2011/1/ac" xmlns:mc="http://schemas.openxmlformats.org/markup-compatibility/2006">
        <mc:Choice Requires="x12ac">
          <x12ac:list>0%,10%,"19,6%",20%</x12ac:list>
        </mc:Choice>
        <mc:Fallback>
          <formula1>"0%,10%,19,6%,20%"</formula1>
        </mc:Fallback>
      </mc:AlternateContent>
    </dataValidation>
  </dataValidations>
  <pageMargins left="0.78740157499999996" right="0.78740157499999996" top="0.984251969" bottom="0.984251969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SIT19</vt:lpstr>
      <vt:lpstr>FACT19</vt:lpstr>
      <vt:lpstr>SIT20</vt:lpstr>
      <vt:lpstr>FACT20</vt:lpstr>
      <vt:lpstr>ENTCLIENTS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Paolo Zamparo</cp:lastModifiedBy>
  <dcterms:created xsi:type="dcterms:W3CDTF">2019-12-06T13:09:01Z</dcterms:created>
  <dcterms:modified xsi:type="dcterms:W3CDTF">2020-02-02T19:50:28Z</dcterms:modified>
</cp:coreProperties>
</file>