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filterPrivacy="1" codeName="ThisWorkbook"/>
  <xr:revisionPtr revIDLastSave="0" documentId="13_ncr:1_{263DC163-DFC3-4AB8-AC2B-8F90216D221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éaction 1" sheetId="1" r:id="rId1"/>
  </sheets>
  <definedNames>
    <definedName name="solver_adj" localSheetId="0" hidden="1">'réaction 1'!$R$62</definedName>
    <definedName name="solver_cvg" localSheetId="0" hidden="1">0.0001</definedName>
    <definedName name="solver_drv" localSheetId="0" hidden="1">2</definedName>
    <definedName name="solver_eng" localSheetId="0" hidden="1">1</definedName>
    <definedName name="solver_est" localSheetId="0" hidden="1">1</definedName>
    <definedName name="solver_itr" localSheetId="0" hidden="1">1000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'réaction 1'!$AK$4</definedName>
    <definedName name="solver_pre" localSheetId="0" hidden="1">0.000001</definedName>
    <definedName name="solver_rbv" localSheetId="0" hidden="1">2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21721.2783998209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2" i="1" l="1"/>
  <c r="G12" i="1" s="1"/>
  <c r="H12" i="1" s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11" i="1"/>
  <c r="F26" i="1"/>
  <c r="D26" i="1" s="1"/>
  <c r="G26" i="1" s="1"/>
  <c r="E26" i="1"/>
  <c r="F25" i="1"/>
  <c r="D25" i="1" s="1"/>
  <c r="G25" i="1" s="1"/>
  <c r="E25" i="1"/>
  <c r="G24" i="1"/>
  <c r="F24" i="1"/>
  <c r="E24" i="1"/>
  <c r="D24" i="1"/>
  <c r="F23" i="1"/>
  <c r="E23" i="1"/>
  <c r="D23" i="1"/>
  <c r="G23" i="1" s="1"/>
  <c r="F22" i="1"/>
  <c r="D22" i="1" s="1"/>
  <c r="G22" i="1" s="1"/>
  <c r="E22" i="1"/>
  <c r="F21" i="1"/>
  <c r="D21" i="1" s="1"/>
  <c r="G21" i="1" s="1"/>
  <c r="E21" i="1"/>
  <c r="G20" i="1"/>
  <c r="F20" i="1"/>
  <c r="E20" i="1"/>
  <c r="D20" i="1"/>
  <c r="F19" i="1"/>
  <c r="E19" i="1"/>
  <c r="D19" i="1"/>
  <c r="G19" i="1" s="1"/>
  <c r="F18" i="1"/>
  <c r="D18" i="1" s="1"/>
  <c r="G18" i="1" s="1"/>
  <c r="E18" i="1"/>
  <c r="F17" i="1"/>
  <c r="D17" i="1" s="1"/>
  <c r="G17" i="1" s="1"/>
  <c r="E17" i="1"/>
  <c r="G16" i="1"/>
  <c r="F16" i="1"/>
  <c r="E16" i="1"/>
  <c r="D16" i="1"/>
  <c r="F15" i="1"/>
  <c r="E15" i="1"/>
  <c r="D15" i="1"/>
  <c r="G15" i="1" s="1"/>
  <c r="F14" i="1"/>
  <c r="D14" i="1" s="1"/>
  <c r="G14" i="1" s="1"/>
  <c r="E14" i="1"/>
  <c r="F13" i="1"/>
  <c r="D13" i="1" s="1"/>
  <c r="G13" i="1" s="1"/>
  <c r="E13" i="1"/>
  <c r="F12" i="1"/>
  <c r="E12" i="1"/>
  <c r="F11" i="1"/>
  <c r="E11" i="1"/>
  <c r="D11" i="1"/>
  <c r="G11" i="1" s="1"/>
  <c r="F10" i="1"/>
  <c r="E10" i="1"/>
  <c r="D10" i="1"/>
  <c r="G10" i="1" s="1"/>
  <c r="T10" i="1" l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O9" i="1" l="1"/>
  <c r="P9" i="1"/>
  <c r="Q9" i="1"/>
  <c r="R9" i="1"/>
  <c r="S9" i="1"/>
  <c r="T9" i="1"/>
  <c r="U9" i="1"/>
  <c r="V9" i="1"/>
  <c r="W9" i="1"/>
  <c r="X9" i="1"/>
  <c r="Y9" i="1"/>
  <c r="Z9" i="1"/>
  <c r="AA9" i="1"/>
  <c r="AB9" i="1"/>
  <c r="O10" i="1"/>
  <c r="P10" i="1"/>
  <c r="Q10" i="1"/>
  <c r="R10" i="1"/>
  <c r="S10" i="1"/>
  <c r="U10" i="1"/>
  <c r="V10" i="1"/>
  <c r="W10" i="1"/>
  <c r="X10" i="1"/>
  <c r="Y10" i="1"/>
  <c r="Z10" i="1"/>
  <c r="AA10" i="1"/>
  <c r="AB10" i="1"/>
  <c r="O11" i="1"/>
  <c r="P11" i="1"/>
  <c r="Q11" i="1"/>
  <c r="R11" i="1"/>
  <c r="S11" i="1"/>
  <c r="U11" i="1"/>
  <c r="V11" i="1"/>
  <c r="W11" i="1"/>
  <c r="X11" i="1"/>
  <c r="Y11" i="1"/>
  <c r="Z11" i="1"/>
  <c r="AA11" i="1"/>
  <c r="AB11" i="1"/>
  <c r="O12" i="1"/>
  <c r="P12" i="1"/>
  <c r="Q12" i="1"/>
  <c r="R12" i="1"/>
  <c r="S12" i="1"/>
  <c r="U12" i="1"/>
  <c r="V12" i="1"/>
  <c r="W12" i="1"/>
  <c r="X12" i="1"/>
  <c r="Y12" i="1"/>
  <c r="Z12" i="1"/>
  <c r="AA12" i="1"/>
  <c r="AB12" i="1"/>
  <c r="O13" i="1"/>
  <c r="P13" i="1"/>
  <c r="Q13" i="1"/>
  <c r="R13" i="1"/>
  <c r="S13" i="1"/>
  <c r="U13" i="1"/>
  <c r="V13" i="1"/>
  <c r="W13" i="1"/>
  <c r="X13" i="1"/>
  <c r="Y13" i="1"/>
  <c r="Z13" i="1"/>
  <c r="AA13" i="1"/>
  <c r="AB13" i="1"/>
  <c r="O14" i="1"/>
  <c r="P14" i="1"/>
  <c r="Q14" i="1"/>
  <c r="R14" i="1"/>
  <c r="S14" i="1"/>
  <c r="U14" i="1"/>
  <c r="V14" i="1"/>
  <c r="W14" i="1"/>
  <c r="X14" i="1"/>
  <c r="Y14" i="1"/>
  <c r="Z14" i="1"/>
  <c r="AA14" i="1"/>
  <c r="AB14" i="1"/>
  <c r="O15" i="1"/>
  <c r="P15" i="1"/>
  <c r="Q15" i="1"/>
  <c r="R15" i="1"/>
  <c r="S15" i="1"/>
  <c r="U15" i="1"/>
  <c r="V15" i="1"/>
  <c r="W15" i="1"/>
  <c r="X15" i="1"/>
  <c r="Y15" i="1"/>
  <c r="Z15" i="1"/>
  <c r="AA15" i="1"/>
  <c r="AB15" i="1"/>
  <c r="O16" i="1"/>
  <c r="P16" i="1"/>
  <c r="Q16" i="1"/>
  <c r="R16" i="1"/>
  <c r="S16" i="1"/>
  <c r="U16" i="1"/>
  <c r="V16" i="1"/>
  <c r="W16" i="1"/>
  <c r="X16" i="1"/>
  <c r="Y16" i="1"/>
  <c r="Z16" i="1"/>
  <c r="AA16" i="1"/>
  <c r="AB16" i="1"/>
  <c r="O17" i="1"/>
  <c r="P17" i="1"/>
  <c r="Q17" i="1"/>
  <c r="R17" i="1"/>
  <c r="S17" i="1"/>
  <c r="U17" i="1"/>
  <c r="V17" i="1"/>
  <c r="W17" i="1"/>
  <c r="X17" i="1"/>
  <c r="Y17" i="1"/>
  <c r="Z17" i="1"/>
  <c r="AA17" i="1"/>
  <c r="AB17" i="1"/>
  <c r="O18" i="1"/>
  <c r="P18" i="1"/>
  <c r="Q18" i="1"/>
  <c r="R18" i="1"/>
  <c r="S18" i="1"/>
  <c r="U18" i="1"/>
  <c r="V18" i="1"/>
  <c r="W18" i="1"/>
  <c r="X18" i="1"/>
  <c r="Y18" i="1"/>
  <c r="Z18" i="1"/>
  <c r="AA18" i="1"/>
  <c r="AB18" i="1"/>
  <c r="O19" i="1"/>
  <c r="P19" i="1"/>
  <c r="Q19" i="1"/>
  <c r="R19" i="1"/>
  <c r="S19" i="1"/>
  <c r="U19" i="1"/>
  <c r="V19" i="1"/>
  <c r="W19" i="1"/>
  <c r="X19" i="1"/>
  <c r="Y19" i="1"/>
  <c r="Z19" i="1"/>
  <c r="AA19" i="1"/>
  <c r="AB19" i="1"/>
  <c r="O20" i="1"/>
  <c r="P20" i="1"/>
  <c r="Q20" i="1"/>
  <c r="R20" i="1"/>
  <c r="S20" i="1"/>
  <c r="U20" i="1"/>
  <c r="V20" i="1"/>
  <c r="W20" i="1"/>
  <c r="X20" i="1"/>
  <c r="Y20" i="1"/>
  <c r="Z20" i="1"/>
  <c r="AA20" i="1"/>
  <c r="AB20" i="1"/>
  <c r="O21" i="1"/>
  <c r="P21" i="1"/>
  <c r="Q21" i="1"/>
  <c r="R21" i="1"/>
  <c r="S21" i="1"/>
  <c r="U21" i="1"/>
  <c r="V21" i="1"/>
  <c r="W21" i="1"/>
  <c r="X21" i="1"/>
  <c r="Y21" i="1"/>
  <c r="Z21" i="1"/>
  <c r="AA21" i="1"/>
  <c r="AB21" i="1"/>
  <c r="O22" i="1"/>
  <c r="P22" i="1"/>
  <c r="Q22" i="1"/>
  <c r="R22" i="1"/>
  <c r="S22" i="1"/>
  <c r="U22" i="1"/>
  <c r="V22" i="1"/>
  <c r="W22" i="1"/>
  <c r="X22" i="1"/>
  <c r="Y22" i="1"/>
  <c r="Z22" i="1"/>
  <c r="AA22" i="1"/>
  <c r="AB22" i="1"/>
  <c r="O23" i="1"/>
  <c r="P23" i="1"/>
  <c r="Q23" i="1"/>
  <c r="R23" i="1"/>
  <c r="S23" i="1"/>
  <c r="U23" i="1"/>
  <c r="V23" i="1"/>
  <c r="W23" i="1"/>
  <c r="X23" i="1"/>
  <c r="Y23" i="1"/>
  <c r="Z23" i="1"/>
  <c r="AA23" i="1"/>
  <c r="AB23" i="1"/>
  <c r="O24" i="1"/>
  <c r="P24" i="1"/>
  <c r="Q24" i="1"/>
  <c r="R24" i="1"/>
  <c r="S24" i="1"/>
  <c r="U24" i="1"/>
  <c r="V24" i="1"/>
  <c r="W24" i="1"/>
  <c r="X24" i="1"/>
  <c r="Y24" i="1"/>
  <c r="Z24" i="1"/>
  <c r="AA24" i="1"/>
  <c r="AB24" i="1"/>
  <c r="O25" i="1"/>
  <c r="P25" i="1"/>
  <c r="Q25" i="1"/>
  <c r="R25" i="1"/>
  <c r="S25" i="1"/>
  <c r="U25" i="1"/>
  <c r="V25" i="1"/>
  <c r="W25" i="1"/>
  <c r="X25" i="1"/>
  <c r="Y25" i="1"/>
  <c r="Z25" i="1"/>
  <c r="AA25" i="1"/>
  <c r="AB25" i="1"/>
  <c r="O26" i="1"/>
  <c r="P26" i="1"/>
  <c r="Q26" i="1"/>
  <c r="R26" i="1"/>
  <c r="S26" i="1"/>
  <c r="U26" i="1"/>
  <c r="V26" i="1"/>
  <c r="W26" i="1"/>
  <c r="X26" i="1"/>
  <c r="Y26" i="1"/>
  <c r="Z26" i="1"/>
  <c r="AA26" i="1"/>
  <c r="AB26" i="1"/>
  <c r="O27" i="1"/>
  <c r="P27" i="1"/>
  <c r="Q27" i="1"/>
  <c r="R27" i="1"/>
  <c r="S27" i="1"/>
  <c r="U27" i="1"/>
  <c r="V27" i="1"/>
  <c r="W27" i="1"/>
  <c r="X27" i="1"/>
  <c r="Y27" i="1"/>
  <c r="Z27" i="1"/>
  <c r="AA27" i="1"/>
  <c r="AB27" i="1"/>
  <c r="O28" i="1"/>
  <c r="P28" i="1"/>
  <c r="Q28" i="1"/>
  <c r="R28" i="1"/>
  <c r="S28" i="1"/>
  <c r="U28" i="1"/>
  <c r="V28" i="1"/>
  <c r="W28" i="1"/>
  <c r="X28" i="1"/>
  <c r="Y28" i="1"/>
  <c r="Z28" i="1"/>
  <c r="AA28" i="1"/>
  <c r="AB28" i="1"/>
  <c r="O29" i="1"/>
  <c r="P29" i="1"/>
  <c r="Q29" i="1"/>
  <c r="R29" i="1"/>
  <c r="S29" i="1"/>
  <c r="U29" i="1"/>
  <c r="V29" i="1"/>
  <c r="W29" i="1"/>
  <c r="X29" i="1"/>
  <c r="Y29" i="1"/>
  <c r="Z29" i="1"/>
  <c r="AA29" i="1"/>
  <c r="AB29" i="1"/>
  <c r="O30" i="1"/>
  <c r="P30" i="1"/>
  <c r="Q30" i="1"/>
  <c r="R30" i="1"/>
  <c r="S30" i="1"/>
  <c r="U30" i="1"/>
  <c r="V30" i="1"/>
  <c r="W30" i="1"/>
  <c r="X30" i="1"/>
  <c r="Y30" i="1"/>
  <c r="Z30" i="1"/>
  <c r="AA30" i="1"/>
  <c r="AB30" i="1"/>
  <c r="O31" i="1"/>
  <c r="P31" i="1"/>
  <c r="Q31" i="1"/>
  <c r="R31" i="1"/>
  <c r="S31" i="1"/>
  <c r="U31" i="1"/>
  <c r="V31" i="1"/>
  <c r="W31" i="1"/>
  <c r="X31" i="1"/>
  <c r="Y31" i="1"/>
  <c r="Z31" i="1"/>
  <c r="AA31" i="1"/>
  <c r="AB31" i="1"/>
  <c r="O32" i="1"/>
  <c r="P32" i="1"/>
  <c r="Q32" i="1"/>
  <c r="R32" i="1"/>
  <c r="S32" i="1"/>
  <c r="U32" i="1"/>
  <c r="V32" i="1"/>
  <c r="W32" i="1"/>
  <c r="X32" i="1"/>
  <c r="Y32" i="1"/>
  <c r="Z32" i="1"/>
  <c r="AA32" i="1"/>
  <c r="AB32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</calcChain>
</file>

<file path=xl/sharedStrings.xml><?xml version="1.0" encoding="utf-8"?>
<sst xmlns="http://schemas.openxmlformats.org/spreadsheetml/2006/main" count="14" uniqueCount="11">
  <si>
    <t>Pression de travail PT en bar</t>
  </si>
  <si>
    <t>Température du milieu réactionnel (K)</t>
  </si>
  <si>
    <t>constante d'équilibre à pression constante Kp</t>
  </si>
  <si>
    <t>T (K)</t>
  </si>
  <si>
    <t>ΔrH°(T)</t>
  </si>
  <si>
    <t>ΔrS°(T)</t>
  </si>
  <si>
    <t>ΔrCp°(T)</t>
  </si>
  <si>
    <t>ΔrG°(T)</t>
  </si>
  <si>
    <t>K(T)</t>
  </si>
  <si>
    <t>X</t>
  </si>
  <si>
    <r>
      <t>2H</t>
    </r>
    <r>
      <rPr>
        <b/>
        <sz val="12"/>
        <color theme="1"/>
        <rFont val="Calibri"/>
        <family val="2"/>
        <scheme val="minor"/>
      </rPr>
      <t>2</t>
    </r>
    <r>
      <rPr>
        <b/>
        <sz val="18"/>
        <color theme="1"/>
        <rFont val="Calibri"/>
        <family val="2"/>
        <scheme val="minor"/>
      </rPr>
      <t xml:space="preserve"> + CO ---&gt; CH</t>
    </r>
    <r>
      <rPr>
        <b/>
        <sz val="12"/>
        <color theme="1"/>
        <rFont val="Calibri"/>
        <family val="2"/>
        <scheme val="minor"/>
      </rPr>
      <t>3</t>
    </r>
    <r>
      <rPr>
        <b/>
        <sz val="18"/>
        <color theme="1"/>
        <rFont val="Calibri"/>
        <family val="2"/>
        <scheme val="minor"/>
      </rPr>
      <t>OH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</si>
</sst>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E+00"/>
    <numFmt numFmtId="165" formatCode="0.0000000000"/>
    <numFmt numFmtId="166" formatCode="0.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11" fontId="2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2" fillId="5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4" fontId="2" fillId="4" borderId="7" xfId="0" applyNumberFormat="1" applyFont="1" applyFill="1" applyBorder="1" applyAlignment="1">
      <alignment horizontal="center" vertical="center" wrapText="1"/>
    </xf>
    <xf numFmtId="164" fontId="2" fillId="4" borderId="8" xfId="0" applyNumberFormat="1" applyFont="1" applyFill="1" applyBorder="1" applyAlignment="1">
      <alignment horizontal="center" vertical="center" wrapText="1"/>
    </xf>
    <xf numFmtId="164" fontId="2" fillId="4" borderId="5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7"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882757</xdr:colOff>
      <xdr:row>3</xdr:row>
      <xdr:rowOff>341930</xdr:rowOff>
    </xdr:from>
    <xdr:ext cx="65" cy="125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DACDC50-D9A9-44E2-9DBD-FC58A08A45F0}"/>
            </a:ext>
          </a:extLst>
        </xdr:cNvPr>
        <xdr:cNvSpPr txBox="1"/>
      </xdr:nvSpPr>
      <xdr:spPr>
        <a:xfrm>
          <a:off x="6764213" y="1479381"/>
          <a:ext cx="65" cy="125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8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AX89"/>
  <sheetViews>
    <sheetView tabSelected="1" topLeftCell="A14" zoomScale="74" zoomScaleNormal="32" workbookViewId="0">
      <selection activeCell="K13" sqref="K13"/>
    </sheetView>
  </sheetViews>
  <sheetFormatPr baseColWidth="10" defaultColWidth="14.7109375" defaultRowHeight="30" customHeight="1" x14ac:dyDescent="0.25"/>
  <cols>
    <col min="1" max="16384" width="14.7109375" style="1"/>
  </cols>
  <sheetData>
    <row r="1" spans="3:50" ht="30" customHeight="1" x14ac:dyDescent="0.25">
      <c r="D1" s="4"/>
      <c r="E1" s="41"/>
      <c r="F1" s="41"/>
      <c r="G1" s="41"/>
      <c r="H1" s="41"/>
      <c r="I1" s="4"/>
      <c r="J1" s="4"/>
      <c r="K1" s="4"/>
      <c r="AW1" s="22"/>
      <c r="AX1" s="22"/>
    </row>
    <row r="2" spans="3:50" ht="30" customHeight="1" x14ac:dyDescent="0.25">
      <c r="D2" s="4"/>
      <c r="E2" s="4"/>
      <c r="F2" s="4"/>
      <c r="G2" s="4"/>
      <c r="H2" s="4"/>
      <c r="I2" s="4"/>
      <c r="J2" s="4"/>
      <c r="K2" s="4"/>
      <c r="M2" s="39"/>
      <c r="N2" s="39"/>
      <c r="O2" s="39"/>
      <c r="P2" s="39"/>
      <c r="AW2" s="20"/>
      <c r="AX2" s="18"/>
    </row>
    <row r="3" spans="3:50" ht="30" customHeight="1" x14ac:dyDescent="0.25">
      <c r="D3" s="4"/>
      <c r="E3" s="4"/>
      <c r="F3" s="40" t="s">
        <v>10</v>
      </c>
      <c r="G3" s="40"/>
      <c r="H3" s="40"/>
      <c r="I3" s="40"/>
      <c r="J3" s="40"/>
      <c r="K3" s="40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22"/>
      <c r="AX3" s="22"/>
    </row>
    <row r="4" spans="3:50" ht="30" customHeight="1" x14ac:dyDescent="0.25">
      <c r="D4" s="4"/>
      <c r="E4" s="4"/>
      <c r="F4" s="4"/>
      <c r="G4" s="6"/>
      <c r="H4" s="6"/>
      <c r="I4" s="6"/>
      <c r="J4" s="6"/>
      <c r="K4" s="4"/>
      <c r="L4" s="17"/>
      <c r="M4" s="17"/>
      <c r="N4" s="18"/>
      <c r="O4" s="31" t="s">
        <v>1</v>
      </c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23"/>
      <c r="AD4" s="19"/>
      <c r="AE4" s="17"/>
      <c r="AF4" s="17"/>
      <c r="AG4" s="17"/>
      <c r="AH4" s="31" t="s">
        <v>1</v>
      </c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17"/>
    </row>
    <row r="5" spans="3:50" ht="30" customHeight="1" x14ac:dyDescent="0.25">
      <c r="D5" s="4"/>
      <c r="E5" s="4"/>
      <c r="F5" s="4"/>
      <c r="G5" s="4"/>
      <c r="H5" s="4"/>
      <c r="I5" s="4"/>
      <c r="J5" s="4"/>
      <c r="K5" s="7"/>
      <c r="L5" s="17"/>
      <c r="M5" s="17"/>
      <c r="N5" s="17"/>
      <c r="O5" s="24">
        <v>150</v>
      </c>
      <c r="P5" s="24">
        <v>200</v>
      </c>
      <c r="Q5" s="24">
        <v>250</v>
      </c>
      <c r="R5" s="24">
        <v>300</v>
      </c>
      <c r="S5" s="24">
        <v>350</v>
      </c>
      <c r="T5" s="24">
        <v>400</v>
      </c>
      <c r="U5" s="24">
        <v>450</v>
      </c>
      <c r="V5" s="24">
        <v>500</v>
      </c>
      <c r="W5" s="24">
        <v>550</v>
      </c>
      <c r="X5" s="24">
        <v>600</v>
      </c>
      <c r="Y5" s="24">
        <v>650</v>
      </c>
      <c r="Z5" s="24">
        <v>700</v>
      </c>
      <c r="AA5" s="24">
        <v>750</v>
      </c>
      <c r="AB5" s="25">
        <v>800</v>
      </c>
      <c r="AC5" s="5"/>
      <c r="AD5" s="18"/>
      <c r="AE5" s="17"/>
      <c r="AF5" s="17"/>
      <c r="AG5" s="17"/>
      <c r="AH5" s="24">
        <v>150</v>
      </c>
      <c r="AI5" s="24">
        <v>200</v>
      </c>
      <c r="AJ5" s="24">
        <v>250</v>
      </c>
      <c r="AK5" s="24">
        <v>300</v>
      </c>
      <c r="AL5" s="24">
        <v>350</v>
      </c>
      <c r="AM5" s="24">
        <v>400</v>
      </c>
      <c r="AN5" s="24">
        <v>450</v>
      </c>
      <c r="AO5" s="24">
        <v>500</v>
      </c>
      <c r="AP5" s="24">
        <v>550</v>
      </c>
      <c r="AQ5" s="24">
        <v>600</v>
      </c>
      <c r="AR5" s="24">
        <v>650</v>
      </c>
      <c r="AS5" s="24">
        <v>700</v>
      </c>
      <c r="AT5" s="24">
        <v>750</v>
      </c>
      <c r="AU5" s="25">
        <v>800</v>
      </c>
      <c r="AV5" s="17"/>
    </row>
    <row r="6" spans="3:50" ht="30" customHeight="1" x14ac:dyDescent="0.25">
      <c r="D6" s="4"/>
      <c r="E6" s="4"/>
      <c r="F6" s="4"/>
      <c r="G6" s="4"/>
      <c r="H6" s="4"/>
      <c r="I6" s="4"/>
      <c r="J6" s="4"/>
      <c r="K6" s="7"/>
      <c r="L6" s="17"/>
      <c r="M6" s="2"/>
      <c r="N6" s="21"/>
      <c r="O6" s="33" t="s">
        <v>2</v>
      </c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23"/>
      <c r="AD6" s="19"/>
      <c r="AE6" s="17"/>
      <c r="AF6" s="17"/>
      <c r="AG6" s="17"/>
      <c r="AH6" s="33" t="s">
        <v>2</v>
      </c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17"/>
    </row>
    <row r="7" spans="3:50" ht="30" customHeight="1" x14ac:dyDescent="0.25">
      <c r="D7" s="4"/>
      <c r="E7" s="4"/>
      <c r="F7" s="4"/>
      <c r="G7" s="4"/>
      <c r="H7" s="4"/>
      <c r="I7" s="4"/>
      <c r="J7" s="4"/>
      <c r="K7" s="7"/>
      <c r="L7" s="17"/>
      <c r="M7" s="2"/>
      <c r="N7" s="8"/>
      <c r="O7" s="9">
        <v>7.9E+17</v>
      </c>
      <c r="P7" s="9">
        <v>130000000000</v>
      </c>
      <c r="Q7" s="9">
        <v>11190221.539003501</v>
      </c>
      <c r="R7" s="9">
        <v>21721.278399820902</v>
      </c>
      <c r="S7" s="9">
        <v>251.059049385257</v>
      </c>
      <c r="T7" s="9">
        <v>8.85000984178137</v>
      </c>
      <c r="U7" s="9">
        <v>0.65608968656758704</v>
      </c>
      <c r="V7" s="9">
        <v>8.1842479198090401E-2</v>
      </c>
      <c r="W7" s="9">
        <v>1.4905795158985101E-2</v>
      </c>
      <c r="X7" s="9">
        <v>3.6058040764430001E-3</v>
      </c>
      <c r="Y7" s="9">
        <v>1.0851071973445631E-3</v>
      </c>
      <c r="Z7" s="9">
        <v>3.8765677141464701E-4</v>
      </c>
      <c r="AA7" s="9">
        <v>1.5886399294214319E-4</v>
      </c>
      <c r="AB7" s="9">
        <v>7.2783227699970706E-5</v>
      </c>
      <c r="AC7" s="17"/>
      <c r="AD7" s="17"/>
      <c r="AE7" s="17"/>
      <c r="AF7" s="2"/>
      <c r="AG7" s="3"/>
      <c r="AH7" s="26">
        <v>7.8822806712143795E+17</v>
      </c>
      <c r="AI7" s="26">
        <v>130848466893.95068</v>
      </c>
      <c r="AJ7" s="26">
        <v>11190221.539003501</v>
      </c>
      <c r="AK7" s="26">
        <v>21721.278399820931</v>
      </c>
      <c r="AL7" s="26">
        <v>251.05904938525671</v>
      </c>
      <c r="AM7" s="26">
        <v>8.8500098417813735</v>
      </c>
      <c r="AN7" s="26">
        <v>0.65608968656758704</v>
      </c>
      <c r="AO7" s="26">
        <v>8.1842479198090401E-2</v>
      </c>
      <c r="AP7" s="26">
        <v>1.4905795158985062E-2</v>
      </c>
      <c r="AQ7" s="26">
        <v>3.6058040764429971E-3</v>
      </c>
      <c r="AR7" s="26">
        <v>1.0851071973445631E-3</v>
      </c>
      <c r="AS7" s="26">
        <v>3.8765677141464652E-4</v>
      </c>
      <c r="AT7" s="26">
        <v>1.5886399294214319E-4</v>
      </c>
      <c r="AU7" s="26">
        <v>7.2783227699970706E-5</v>
      </c>
      <c r="AV7" s="17"/>
    </row>
    <row r="8" spans="3:50" ht="30" customHeight="1" x14ac:dyDescent="0.25">
      <c r="D8" s="4"/>
      <c r="E8" s="4"/>
      <c r="F8" s="4"/>
      <c r="G8" s="4"/>
      <c r="H8" s="4"/>
      <c r="I8" s="4"/>
      <c r="J8" s="4"/>
      <c r="K8" s="7"/>
      <c r="L8" s="17"/>
      <c r="M8" s="42" t="s">
        <v>0</v>
      </c>
      <c r="N8" s="15">
        <v>1</v>
      </c>
      <c r="O8" s="14">
        <f t="shared" ref="O8:O32" si="0">(AH8*((3-2*AH8)^2)/((1-AH8)*(2-2*AH8)^2))*(1/($N8^2))</f>
        <v>7.8999999995879475E+17</v>
      </c>
      <c r="P8" s="14">
        <f t="shared" ref="P8:P32" si="1">(AI8*((3-2*AI8)^2)/((1-AI8)*(2-2*AI8)^2))*(1/($N8^2))</f>
        <v>129993867448.06371</v>
      </c>
      <c r="Q8" s="16">
        <f t="shared" ref="Q8:Q32" si="2">(AJ8*((3-2*AJ8)^2)/((1-AJ8)*(2-2*AJ8)^2))*(1/($N8^2))</f>
        <v>11190221.539003449</v>
      </c>
      <c r="R8" s="16">
        <f t="shared" ref="R8:R32" si="3">(AK8*((3-2*AK8)^2)/((1-AK8)*(2-2*AK8)^2))*(1/($N8^2))</f>
        <v>21721.278399821858</v>
      </c>
      <c r="S8" s="16">
        <f t="shared" ref="S8:S32" si="4">(AL8*((3-2*AL8)^2)/((1-AL8)*(2-2*AL8)^2))*(1/($N8^2))</f>
        <v>251.05904938486262</v>
      </c>
      <c r="T8" s="16">
        <f t="shared" ref="T8:T32" si="5">(AM8*((3-2*AM8)^2)/((1-AM8)*(2-2*AM8)^2))*(1/($N8^2))</f>
        <v>8.8500098420835318</v>
      </c>
      <c r="U8" s="16">
        <f t="shared" ref="U8:U32" si="6">(AN8*((3-2*AN8)^2)/((1-AN8)*(2-2*AN8)^2))*(1/($N8^2))</f>
        <v>0.65608968714409721</v>
      </c>
      <c r="V8" s="16">
        <f t="shared" ref="V8:V32" si="7">(AO8*((3-2*AO8)^2)/((1-AO8)*(2-2*AO8)^2))*(1/($N8^2))</f>
        <v>8.1842479448899622E-2</v>
      </c>
      <c r="W8" s="16">
        <f t="shared" ref="W8:W32" si="8">(AP8*((3-2*AP8)^2)/((1-AP8)*(2-2*AP8)^2))*(1/($N8^2))</f>
        <v>1.4905794905539468E-2</v>
      </c>
      <c r="X8" s="16">
        <f t="shared" ref="X8:X32" si="9">(AQ8*((3-2*AQ8)^2)/((1-AQ8)*(2-2*AQ8)^2))*(1/($N8^2))</f>
        <v>3.605804118853318E-3</v>
      </c>
      <c r="Y8" s="16">
        <f t="shared" ref="Y8:Y32" si="10">(AR8*((3-2*AR8)^2)/((1-AR8)*(2-2*AR8)^2))*(1/($N8^2))</f>
        <v>1.0851069776821221E-3</v>
      </c>
      <c r="Z8" s="16">
        <f t="shared" ref="Z8:Z32" si="11">(AS8*((3-2*AS8)^2)/((1-AS8)*(2-2*AS8)^2))*(1/($N8^2))</f>
        <v>3.8765676139123554E-4</v>
      </c>
      <c r="AA8" s="16">
        <f t="shared" ref="AA8:AA32" si="12">(AT8*((3-2*AT8)^2)/((1-AT8)*(2-2*AT8)^2))*(1/($N8^2))</f>
        <v>1.5886399225728027E-4</v>
      </c>
      <c r="AB8" s="16">
        <f t="shared" ref="AB8:AB32" si="13">(AU8*((3-2*AU8)^2)/((1-AU8)*(2-2*AU8)^2))*(1/($N8^2))</f>
        <v>7.2783227699605574E-5</v>
      </c>
      <c r="AC8" s="17"/>
      <c r="AD8" s="18"/>
      <c r="AE8" s="18"/>
      <c r="AF8" s="35" t="s">
        <v>0</v>
      </c>
      <c r="AG8" s="15">
        <v>1</v>
      </c>
      <c r="AH8" s="28">
        <v>0.99999931854381896</v>
      </c>
      <c r="AI8" s="28">
        <v>0.99987562692103327</v>
      </c>
      <c r="AJ8" s="28">
        <v>0.99717562817742711</v>
      </c>
      <c r="AK8" s="28">
        <v>0.97691271291875581</v>
      </c>
      <c r="AL8" s="28">
        <v>0.89035729686474963</v>
      </c>
      <c r="AM8" s="28">
        <v>0.621568751305973</v>
      </c>
      <c r="AN8" s="28">
        <v>0.19914426666242119</v>
      </c>
      <c r="AO8" s="28">
        <v>3.4309031877544652E-2</v>
      </c>
      <c r="AP8" s="28">
        <v>6.552544097065194E-3</v>
      </c>
      <c r="AQ8" s="28">
        <v>1.5983119373780929E-3</v>
      </c>
      <c r="AR8" s="28">
        <v>4.8188247628150153E-4</v>
      </c>
      <c r="AS8" s="28">
        <v>1.7224243569653568E-4</v>
      </c>
      <c r="AT8" s="28">
        <v>7.059791114572033E-5</v>
      </c>
      <c r="AU8" s="28">
        <v>3.2346357305707413E-5</v>
      </c>
      <c r="AV8" s="17"/>
    </row>
    <row r="9" spans="3:50" ht="30" customHeight="1" x14ac:dyDescent="0.25">
      <c r="C9" s="27" t="s">
        <v>3</v>
      </c>
      <c r="D9" s="29" t="s">
        <v>4</v>
      </c>
      <c r="E9" s="29" t="s">
        <v>5</v>
      </c>
      <c r="F9" s="29" t="s">
        <v>6</v>
      </c>
      <c r="G9" s="29" t="s">
        <v>7</v>
      </c>
      <c r="H9" s="27" t="s">
        <v>8</v>
      </c>
      <c r="I9" s="4"/>
      <c r="J9" s="4"/>
      <c r="K9" s="7"/>
      <c r="L9" s="17"/>
      <c r="M9" s="42"/>
      <c r="N9" s="15">
        <v>10</v>
      </c>
      <c r="O9" s="14">
        <f t="shared" si="0"/>
        <v>7.9000000206149056E+17</v>
      </c>
      <c r="P9" s="14">
        <f t="shared" si="1"/>
        <v>129999999998.97978</v>
      </c>
      <c r="Q9" s="16">
        <f t="shared" si="2"/>
        <v>11190221.539193479</v>
      </c>
      <c r="R9" s="16">
        <f t="shared" si="3"/>
        <v>21721.278399821862</v>
      </c>
      <c r="S9" s="16">
        <f t="shared" si="4"/>
        <v>251.05904938581182</v>
      </c>
      <c r="T9" s="16">
        <f t="shared" si="5"/>
        <v>8.8500098418729962</v>
      </c>
      <c r="U9" s="16">
        <f t="shared" si="6"/>
        <v>0.65608968667616896</v>
      </c>
      <c r="V9" s="16">
        <f t="shared" si="7"/>
        <v>8.1842479695273307E-2</v>
      </c>
      <c r="W9" s="16">
        <f t="shared" si="8"/>
        <v>1.4905795428862114E-2</v>
      </c>
      <c r="X9" s="16">
        <f t="shared" si="9"/>
        <v>3.605804706305683E-3</v>
      </c>
      <c r="Y9" s="16">
        <f t="shared" si="10"/>
        <v>1.0851069777522634E-3</v>
      </c>
      <c r="Z9" s="16">
        <f t="shared" si="11"/>
        <v>3.8765652557459161E-4</v>
      </c>
      <c r="AA9" s="16">
        <f t="shared" si="12"/>
        <v>1.5886413941318026E-4</v>
      </c>
      <c r="AB9" s="14">
        <f t="shared" si="13"/>
        <v>7.2783142899838878E-5</v>
      </c>
      <c r="AC9" s="17"/>
      <c r="AD9" s="18"/>
      <c r="AE9" s="18"/>
      <c r="AF9" s="36"/>
      <c r="AG9" s="15">
        <v>10</v>
      </c>
      <c r="AH9" s="28">
        <v>0.99999985318479501</v>
      </c>
      <c r="AI9" s="28">
        <v>0.99997320766771747</v>
      </c>
      <c r="AJ9" s="28">
        <v>0.99939284829722352</v>
      </c>
      <c r="AK9" s="28">
        <v>0.9951120637585823</v>
      </c>
      <c r="AL9" s="28">
        <v>0.97802350465257049</v>
      </c>
      <c r="AM9" s="28">
        <v>0.9301141221285647</v>
      </c>
      <c r="AN9" s="28">
        <v>0.82060735862320899</v>
      </c>
      <c r="AO9" s="28">
        <v>0.61066997336991369</v>
      </c>
      <c r="AP9" s="28">
        <v>0.32868774366429981</v>
      </c>
      <c r="AQ9" s="28">
        <v>0.12721047257057672</v>
      </c>
      <c r="AR9" s="28">
        <v>4.466941730155239E-2</v>
      </c>
      <c r="AS9" s="28">
        <v>1.6749828963882177E-2</v>
      </c>
      <c r="AT9" s="28">
        <v>6.9786210676018078E-3</v>
      </c>
      <c r="AU9" s="28">
        <v>3.2174710405311873E-3</v>
      </c>
      <c r="AV9" s="17"/>
    </row>
    <row r="10" spans="3:50" ht="30" customHeight="1" x14ac:dyDescent="0.25">
      <c r="C10" s="27">
        <v>0</v>
      </c>
      <c r="D10" s="27">
        <f>-201.1+2*0+110.53+F10*(C10-298)</f>
        <v>-77.875199999999992</v>
      </c>
      <c r="E10" s="27">
        <f>0.2399-0.19766-2*0.1307</f>
        <v>-0.21916000000000002</v>
      </c>
      <c r="F10" s="27">
        <f>44.1*10^-3-29.1*10^-3-2*28.8*10^-3</f>
        <v>-4.2600000000000006E-2</v>
      </c>
      <c r="G10" s="27">
        <f>D10-E10*C10</f>
        <v>-77.875199999999992</v>
      </c>
      <c r="H10" s="30" t="s">
        <v>9</v>
      </c>
      <c r="I10" s="4"/>
      <c r="J10" s="4"/>
      <c r="K10" s="7"/>
      <c r="L10" s="17"/>
      <c r="M10" s="42"/>
      <c r="N10" s="15">
        <v>20</v>
      </c>
      <c r="O10" s="14">
        <f t="shared" si="0"/>
        <v>7.9000008265108698E+17</v>
      </c>
      <c r="P10" s="14">
        <f t="shared" si="1"/>
        <v>129999676426.7233</v>
      </c>
      <c r="Q10" s="16">
        <f t="shared" si="2"/>
        <v>11190221.538992053</v>
      </c>
      <c r="R10" s="16">
        <f t="shared" si="3"/>
        <v>21721.278399821123</v>
      </c>
      <c r="S10" s="16">
        <f t="shared" si="4"/>
        <v>251.05904938499091</v>
      </c>
      <c r="T10" s="16">
        <f t="shared" si="5"/>
        <v>8.8500098421762203</v>
      </c>
      <c r="U10" s="16">
        <f t="shared" si="6"/>
        <v>0.65608968627652442</v>
      </c>
      <c r="V10" s="16">
        <f t="shared" si="7"/>
        <v>8.1842479661663553E-2</v>
      </c>
      <c r="W10" s="16">
        <f t="shared" si="8"/>
        <v>1.4905794662631403E-2</v>
      </c>
      <c r="X10" s="16">
        <f t="shared" si="9"/>
        <v>3.6058049110139958E-3</v>
      </c>
      <c r="Y10" s="16">
        <f t="shared" si="10"/>
        <v>1.0851079899612346E-3</v>
      </c>
      <c r="Z10" s="16">
        <f t="shared" si="11"/>
        <v>3.8765701163606149E-4</v>
      </c>
      <c r="AA10" s="16">
        <f t="shared" si="12"/>
        <v>1.5886345599021374E-4</v>
      </c>
      <c r="AB10" s="14">
        <f t="shared" si="13"/>
        <v>7.2783597756763912E-5</v>
      </c>
      <c r="AC10" s="17"/>
      <c r="AD10" s="18"/>
      <c r="AE10" s="18"/>
      <c r="AF10" s="36"/>
      <c r="AG10" s="15">
        <v>20</v>
      </c>
      <c r="AH10" s="28">
        <v>0.99999990751222456</v>
      </c>
      <c r="AI10" s="28">
        <v>0.99998312204161166</v>
      </c>
      <c r="AJ10" s="28">
        <v>0.99961760422247703</v>
      </c>
      <c r="AK10" s="28">
        <v>0.99692630833932083</v>
      </c>
      <c r="AL10" s="28">
        <v>0.98626339675729979</v>
      </c>
      <c r="AM10" s="28">
        <v>0.95696216663649492</v>
      </c>
      <c r="AN10" s="28">
        <v>0.89210087218064382</v>
      </c>
      <c r="AO10" s="28">
        <v>0.76742253703048446</v>
      </c>
      <c r="AP10" s="28">
        <v>0.56401547228385751</v>
      </c>
      <c r="AQ10" s="28">
        <v>0.32302875283224108</v>
      </c>
      <c r="AR10" s="28">
        <v>0.14712168711204804</v>
      </c>
      <c r="AS10" s="28">
        <v>6.1898233719749327E-2</v>
      </c>
      <c r="AT10" s="28">
        <v>2.6979410341314788E-2</v>
      </c>
      <c r="AU10" s="28">
        <v>1.2666836409793747E-2</v>
      </c>
      <c r="AV10" s="17"/>
    </row>
    <row r="11" spans="3:50" ht="30" customHeight="1" x14ac:dyDescent="0.25">
      <c r="C11" s="27">
        <v>50</v>
      </c>
      <c r="D11" s="27">
        <f t="shared" ref="D11:D26" si="14">-201.1+2*0+110.53+F11*(C11-298)</f>
        <v>-80.005199999999988</v>
      </c>
      <c r="E11" s="27">
        <f t="shared" ref="E11:E26" si="15">0.2399-0.19766-2*0.1307</f>
        <v>-0.21916000000000002</v>
      </c>
      <c r="F11" s="27">
        <f t="shared" ref="F11:F26" si="16">44.1*10^-3-29.1*10^-3-2*28.8*10^-3</f>
        <v>-4.2600000000000006E-2</v>
      </c>
      <c r="G11" s="27">
        <f t="shared" ref="G11:G26" si="17">D11-E11*C11</f>
        <v>-69.047199999999989</v>
      </c>
      <c r="H11" s="30">
        <f>EXP((-G11*10^3)/(8.314*C11))</f>
        <v>1.3668408433680491E+72</v>
      </c>
      <c r="I11" s="4"/>
      <c r="J11" s="4"/>
      <c r="K11" s="7"/>
      <c r="L11" s="17"/>
      <c r="M11" s="42"/>
      <c r="N11" s="15">
        <v>30</v>
      </c>
      <c r="O11" s="14">
        <f t="shared" si="0"/>
        <v>7.8999999789076096E+17</v>
      </c>
      <c r="P11" s="14">
        <f t="shared" si="1"/>
        <v>130000000003.06064</v>
      </c>
      <c r="Q11" s="16">
        <f t="shared" si="2"/>
        <v>11190221.539000936</v>
      </c>
      <c r="R11" s="16">
        <f t="shared" si="3"/>
        <v>21721.278399821247</v>
      </c>
      <c r="S11" s="16">
        <f t="shared" si="4"/>
        <v>251.05904938545495</v>
      </c>
      <c r="T11" s="16">
        <f t="shared" si="5"/>
        <v>8.8500098421147246</v>
      </c>
      <c r="U11" s="16">
        <f t="shared" si="6"/>
        <v>0.65608968679947999</v>
      </c>
      <c r="V11" s="16">
        <f t="shared" si="7"/>
        <v>8.1842479108453131E-2</v>
      </c>
      <c r="W11" s="16">
        <f t="shared" si="8"/>
        <v>1.4905795100844497E-2</v>
      </c>
      <c r="X11" s="16">
        <f t="shared" si="9"/>
        <v>3.6058043761839028E-3</v>
      </c>
      <c r="Y11" s="16">
        <f t="shared" si="10"/>
        <v>1.0851069022888864E-3</v>
      </c>
      <c r="Z11" s="16">
        <f t="shared" si="11"/>
        <v>3.8765640705164559E-4</v>
      </c>
      <c r="AA11" s="16">
        <f t="shared" si="12"/>
        <v>1.5886484919390277E-4</v>
      </c>
      <c r="AB11" s="14">
        <f t="shared" si="13"/>
        <v>7.2782958204425753E-5</v>
      </c>
      <c r="AC11" s="17"/>
      <c r="AD11" s="18"/>
      <c r="AE11" s="18"/>
      <c r="AF11" s="36"/>
      <c r="AG11" s="15">
        <v>30</v>
      </c>
      <c r="AH11" s="28">
        <v>0.99999992941861648</v>
      </c>
      <c r="AI11" s="28">
        <v>0.99998711976927446</v>
      </c>
      <c r="AJ11" s="28">
        <v>0.99970820381587577</v>
      </c>
      <c r="AK11" s="28">
        <v>0.99765603147758553</v>
      </c>
      <c r="AL11" s="28">
        <v>0.98955018718294863</v>
      </c>
      <c r="AM11" s="28">
        <v>0.96746261003267553</v>
      </c>
      <c r="AN11" s="28">
        <v>0.91933077216243431</v>
      </c>
      <c r="AO11" s="28">
        <v>0.82815238448857009</v>
      </c>
      <c r="AP11" s="28">
        <v>0.67528772584607089</v>
      </c>
      <c r="AQ11" s="28">
        <v>0.46459377101237526</v>
      </c>
      <c r="AR11" s="28">
        <v>0.25838841559073789</v>
      </c>
      <c r="AS11" s="28">
        <v>0.1238952354042772</v>
      </c>
      <c r="AT11" s="28">
        <v>5.752579519513102E-2</v>
      </c>
      <c r="AU11" s="28">
        <v>2.7773176687043571E-2</v>
      </c>
      <c r="AV11" s="17"/>
    </row>
    <row r="12" spans="3:50" ht="30" customHeight="1" x14ac:dyDescent="0.25">
      <c r="C12" s="27">
        <v>100</v>
      </c>
      <c r="D12" s="27">
        <f>-201.1+2*0+110.53+F12*(C12-298)</f>
        <v>-82.135199999999998</v>
      </c>
      <c r="E12" s="27">
        <f t="shared" si="15"/>
        <v>-0.21916000000000002</v>
      </c>
      <c r="F12" s="27">
        <f t="shared" si="16"/>
        <v>-4.2600000000000006E-2</v>
      </c>
      <c r="G12" s="27">
        <f t="shared" si="17"/>
        <v>-60.219199999999994</v>
      </c>
      <c r="H12" s="30">
        <f t="shared" ref="H12:H26" si="18">EXP((-G12*10^3)/(8.314*C12))</f>
        <v>2.8603449316460426E+31</v>
      </c>
      <c r="I12" s="4"/>
      <c r="J12" s="4"/>
      <c r="K12" s="7"/>
      <c r="L12" s="17"/>
      <c r="M12" s="42"/>
      <c r="N12" s="15">
        <v>40</v>
      </c>
      <c r="O12" s="14">
        <f t="shared" si="0"/>
        <v>7.8999999674221594E+17</v>
      </c>
      <c r="P12" s="14">
        <f t="shared" si="1"/>
        <v>130000000003.29057</v>
      </c>
      <c r="Q12" s="16">
        <f t="shared" si="2"/>
        <v>11190221.538948936</v>
      </c>
      <c r="R12" s="16">
        <f t="shared" si="3"/>
        <v>21721.278399821629</v>
      </c>
      <c r="S12" s="16">
        <f t="shared" si="4"/>
        <v>251.05904938522974</v>
      </c>
      <c r="T12" s="16">
        <f t="shared" si="5"/>
        <v>8.850009842163356</v>
      </c>
      <c r="U12" s="16">
        <f t="shared" si="6"/>
        <v>0.65608968665044298</v>
      </c>
      <c r="V12" s="16">
        <f t="shared" si="7"/>
        <v>8.1842479815583527E-2</v>
      </c>
      <c r="W12" s="16">
        <f t="shared" si="8"/>
        <v>1.4905794594360061E-2</v>
      </c>
      <c r="X12" s="16">
        <f t="shared" si="9"/>
        <v>3.605803176153095E-3</v>
      </c>
      <c r="Y12" s="16">
        <f t="shared" si="10"/>
        <v>1.0851067301808387E-3</v>
      </c>
      <c r="Z12" s="16">
        <f t="shared" si="11"/>
        <v>3.8765721842781291E-4</v>
      </c>
      <c r="AA12" s="16">
        <f t="shared" si="12"/>
        <v>1.5886350558163759E-4</v>
      </c>
      <c r="AB12" s="14">
        <f t="shared" si="13"/>
        <v>7.2782910044871663E-5</v>
      </c>
      <c r="AC12" s="17"/>
      <c r="AD12" s="18"/>
      <c r="AE12" s="18"/>
      <c r="AF12" s="36"/>
      <c r="AG12" s="15">
        <v>40</v>
      </c>
      <c r="AH12" s="28">
        <v>0.99999994173635232</v>
      </c>
      <c r="AI12" s="28">
        <v>0.99998936762769808</v>
      </c>
      <c r="AJ12" s="28">
        <v>0.99975913981609721</v>
      </c>
      <c r="AK12" s="28">
        <v>0.99806588441089639</v>
      </c>
      <c r="AL12" s="28">
        <v>0.991389273513685</v>
      </c>
      <c r="AM12" s="28">
        <v>0.9732836937770446</v>
      </c>
      <c r="AN12" s="28">
        <v>0.93419973974103132</v>
      </c>
      <c r="AO12" s="28">
        <v>0.86101623397443205</v>
      </c>
      <c r="AP12" s="28">
        <v>0.73809332082523349</v>
      </c>
      <c r="AQ12" s="28">
        <v>0.55894541324044911</v>
      </c>
      <c r="AR12" s="28">
        <v>0.3551739703056721</v>
      </c>
      <c r="AS12" s="28">
        <v>0.19146632105571468</v>
      </c>
      <c r="AT12" s="28">
        <v>9.5373984749851939E-2</v>
      </c>
      <c r="AU12" s="28">
        <v>4.768376901106864E-2</v>
      </c>
      <c r="AV12" s="17"/>
    </row>
    <row r="13" spans="3:50" ht="30" customHeight="1" x14ac:dyDescent="0.25">
      <c r="C13" s="27">
        <v>150</v>
      </c>
      <c r="D13" s="27">
        <f t="shared" si="14"/>
        <v>-84.265199999999993</v>
      </c>
      <c r="E13" s="27">
        <f t="shared" si="15"/>
        <v>-0.21916000000000002</v>
      </c>
      <c r="F13" s="27">
        <f t="shared" si="16"/>
        <v>-4.2600000000000006E-2</v>
      </c>
      <c r="G13" s="27">
        <f t="shared" si="17"/>
        <v>-51.391199999999991</v>
      </c>
      <c r="H13" s="30">
        <f t="shared" si="18"/>
        <v>7.8822806712143782E+17</v>
      </c>
      <c r="I13" s="4"/>
      <c r="J13" s="4"/>
      <c r="K13" s="7"/>
      <c r="L13" s="17"/>
      <c r="M13" s="42"/>
      <c r="N13" s="15">
        <v>50</v>
      </c>
      <c r="O13" s="14">
        <f t="shared" si="0"/>
        <v>7.899909782378487E+17</v>
      </c>
      <c r="P13" s="14">
        <f t="shared" si="1"/>
        <v>130000000003.79068</v>
      </c>
      <c r="Q13" s="16">
        <f t="shared" si="2"/>
        <v>11190221.538947197</v>
      </c>
      <c r="R13" s="16">
        <f t="shared" si="3"/>
        <v>21721.278399815095</v>
      </c>
      <c r="S13" s="16">
        <f t="shared" si="4"/>
        <v>251.05904938467299</v>
      </c>
      <c r="T13" s="16">
        <f t="shared" si="5"/>
        <v>8.8500098418264361</v>
      </c>
      <c r="U13" s="16">
        <f t="shared" si="6"/>
        <v>0.65608968688005131</v>
      </c>
      <c r="V13" s="16">
        <f t="shared" si="7"/>
        <v>8.1842480054441641E-2</v>
      </c>
      <c r="W13" s="16">
        <f t="shared" si="8"/>
        <v>1.4905795257332629E-2</v>
      </c>
      <c r="X13" s="16">
        <f t="shared" si="9"/>
        <v>3.6058043348833019E-3</v>
      </c>
      <c r="Y13" s="16">
        <f t="shared" si="10"/>
        <v>1.0851074573931818E-3</v>
      </c>
      <c r="Z13" s="16">
        <f t="shared" si="11"/>
        <v>3.8765584185682588E-4</v>
      </c>
      <c r="AA13" s="16">
        <f t="shared" si="12"/>
        <v>1.5886325101329381E-4</v>
      </c>
      <c r="AB13" s="14">
        <f t="shared" si="13"/>
        <v>7.2782609672548525E-5</v>
      </c>
      <c r="AC13" s="17"/>
      <c r="AD13" s="18"/>
      <c r="AE13" s="18"/>
      <c r="AF13" s="36"/>
      <c r="AG13" s="15">
        <v>50</v>
      </c>
      <c r="AH13" s="28">
        <v>0.99999994978971984</v>
      </c>
      <c r="AI13" s="28">
        <v>0.99999083731277605</v>
      </c>
      <c r="AJ13" s="28">
        <v>0.99979243989297606</v>
      </c>
      <c r="AK13" s="28">
        <v>0.99833367359272596</v>
      </c>
      <c r="AL13" s="28">
        <v>0.99258818126715842</v>
      </c>
      <c r="AM13" s="28">
        <v>0.97705710381512723</v>
      </c>
      <c r="AN13" s="28">
        <v>0.94374427864001409</v>
      </c>
      <c r="AO13" s="28">
        <v>0.88191300941438866</v>
      </c>
      <c r="AP13" s="28">
        <v>0.77843984447729231</v>
      </c>
      <c r="AQ13" s="28">
        <v>0.62409870895089026</v>
      </c>
      <c r="AR13" s="28">
        <v>0.43354087879248038</v>
      </c>
      <c r="AS13" s="28">
        <v>0.25717396736749398</v>
      </c>
      <c r="AT13" s="28">
        <v>0.13731779087693113</v>
      </c>
      <c r="AU13" s="28">
        <v>7.1390428463525488E-2</v>
      </c>
      <c r="AV13" s="17"/>
    </row>
    <row r="14" spans="3:50" ht="30" customHeight="1" x14ac:dyDescent="0.25">
      <c r="C14" s="27">
        <v>200</v>
      </c>
      <c r="D14" s="27">
        <f t="shared" si="14"/>
        <v>-86.395199999999988</v>
      </c>
      <c r="E14" s="27">
        <f t="shared" si="15"/>
        <v>-0.21916000000000002</v>
      </c>
      <c r="F14" s="27">
        <f t="shared" si="16"/>
        <v>-4.2600000000000006E-2</v>
      </c>
      <c r="G14" s="27">
        <f t="shared" si="17"/>
        <v>-42.563199999999981</v>
      </c>
      <c r="H14" s="30">
        <f t="shared" si="18"/>
        <v>130848466893.95068</v>
      </c>
      <c r="I14" s="4"/>
      <c r="J14" s="4"/>
      <c r="K14" s="7"/>
      <c r="L14" s="17"/>
      <c r="M14" s="42"/>
      <c r="N14" s="15">
        <v>60</v>
      </c>
      <c r="O14" s="14">
        <f t="shared" si="0"/>
        <v>7.9000000497426138E+17</v>
      </c>
      <c r="P14" s="14">
        <f t="shared" si="1"/>
        <v>130000000004.94766</v>
      </c>
      <c r="Q14" s="16">
        <f t="shared" si="2"/>
        <v>11190221.538926585</v>
      </c>
      <c r="R14" s="16">
        <f t="shared" si="3"/>
        <v>21721.278399820352</v>
      </c>
      <c r="S14" s="16">
        <f t="shared" si="4"/>
        <v>251.05904938568264</v>
      </c>
      <c r="T14" s="16">
        <f t="shared" si="5"/>
        <v>8.850009841794634</v>
      </c>
      <c r="U14" s="16">
        <f t="shared" si="6"/>
        <v>0.65608968740917417</v>
      </c>
      <c r="V14" s="16">
        <f t="shared" si="7"/>
        <v>8.1842478780515385E-2</v>
      </c>
      <c r="W14" s="16">
        <f t="shared" si="8"/>
        <v>1.4905795502755694E-2</v>
      </c>
      <c r="X14" s="16">
        <f t="shared" si="9"/>
        <v>3.6058044664799573E-3</v>
      </c>
      <c r="Y14" s="16">
        <f t="shared" si="10"/>
        <v>1.0851075824360934E-3</v>
      </c>
      <c r="Z14" s="16">
        <f t="shared" si="11"/>
        <v>3.8765657089511168E-4</v>
      </c>
      <c r="AA14" s="16">
        <f t="shared" si="12"/>
        <v>1.5886344664077832E-4</v>
      </c>
      <c r="AB14" s="14">
        <f t="shared" si="13"/>
        <v>7.2782410709281873E-5</v>
      </c>
      <c r="AC14" s="17"/>
      <c r="AD14" s="18"/>
      <c r="AE14" s="18"/>
      <c r="AF14" s="36"/>
      <c r="AG14" s="15">
        <v>60</v>
      </c>
      <c r="AH14" s="28">
        <v>0.99999995553651588</v>
      </c>
      <c r="AI14" s="28">
        <v>0.99999188600176281</v>
      </c>
      <c r="AJ14" s="28">
        <v>0.99981619975926683</v>
      </c>
      <c r="AK14" s="28">
        <v>0.99852466711815402</v>
      </c>
      <c r="AL14" s="28">
        <v>0.9934419581748366</v>
      </c>
      <c r="AM14" s="28">
        <v>0.97973386203070356</v>
      </c>
      <c r="AN14" s="28">
        <v>0.95046799329154463</v>
      </c>
      <c r="AO14" s="28">
        <v>0.89651697391144181</v>
      </c>
      <c r="AP14" s="28">
        <v>0.80666660098066956</v>
      </c>
      <c r="AQ14" s="28">
        <v>0.67129788367423682</v>
      </c>
      <c r="AR14" s="28">
        <v>0.49604538674846499</v>
      </c>
      <c r="AS14" s="28">
        <v>0.31738656090862638</v>
      </c>
      <c r="AT14" s="28">
        <v>0.18070301881643017</v>
      </c>
      <c r="AU14" s="28">
        <v>9.7852928873911005E-2</v>
      </c>
      <c r="AV14" s="17"/>
    </row>
    <row r="15" spans="3:50" ht="30" customHeight="1" x14ac:dyDescent="0.25">
      <c r="C15" s="27">
        <v>250</v>
      </c>
      <c r="D15" s="27">
        <f t="shared" si="14"/>
        <v>-88.525199999999998</v>
      </c>
      <c r="E15" s="27">
        <f t="shared" si="15"/>
        <v>-0.21916000000000002</v>
      </c>
      <c r="F15" s="27">
        <f t="shared" si="16"/>
        <v>-4.2600000000000006E-2</v>
      </c>
      <c r="G15" s="27">
        <f t="shared" si="17"/>
        <v>-33.735199999999992</v>
      </c>
      <c r="H15" s="30">
        <f t="shared" si="18"/>
        <v>11190221.539003523</v>
      </c>
      <c r="I15" s="4"/>
      <c r="J15" s="4"/>
      <c r="K15" s="7"/>
      <c r="L15" s="17"/>
      <c r="M15" s="42"/>
      <c r="N15" s="15">
        <v>70</v>
      </c>
      <c r="O15" s="14">
        <f t="shared" si="0"/>
        <v>7.8999722474521626E+17</v>
      </c>
      <c r="P15" s="14">
        <f t="shared" si="1"/>
        <v>129999514012.89967</v>
      </c>
      <c r="Q15" s="16">
        <f t="shared" si="2"/>
        <v>11190221.538970724</v>
      </c>
      <c r="R15" s="16">
        <f t="shared" si="3"/>
        <v>21721.278399806943</v>
      </c>
      <c r="S15" s="16">
        <f t="shared" si="4"/>
        <v>251.05904938534741</v>
      </c>
      <c r="T15" s="16">
        <f t="shared" si="5"/>
        <v>8.850009842066191</v>
      </c>
      <c r="U15" s="16">
        <f t="shared" si="6"/>
        <v>0.65608968669042633</v>
      </c>
      <c r="V15" s="16">
        <f t="shared" si="7"/>
        <v>8.1842479514769001E-2</v>
      </c>
      <c r="W15" s="16">
        <f t="shared" si="8"/>
        <v>1.4905795283851251E-2</v>
      </c>
      <c r="X15" s="16">
        <f t="shared" si="9"/>
        <v>3.6058043617532135E-3</v>
      </c>
      <c r="Y15" s="16">
        <f t="shared" si="10"/>
        <v>1.0851079836076954E-3</v>
      </c>
      <c r="Z15" s="16">
        <f t="shared" si="11"/>
        <v>3.8765606193995631E-4</v>
      </c>
      <c r="AA15" s="16">
        <f t="shared" si="12"/>
        <v>1.5886380795639989E-4</v>
      </c>
      <c r="AB15" s="14">
        <f t="shared" si="13"/>
        <v>7.2784177214643391E-5</v>
      </c>
      <c r="AC15" s="17"/>
      <c r="AD15" s="18"/>
      <c r="AE15" s="18"/>
      <c r="AF15" s="36"/>
      <c r="AG15" s="15">
        <v>70</v>
      </c>
      <c r="AH15" s="28">
        <v>0.99999995987890244</v>
      </c>
      <c r="AI15" s="28">
        <v>0.99999267843515793</v>
      </c>
      <c r="AJ15" s="28">
        <v>0.9998341532024716</v>
      </c>
      <c r="AK15" s="28">
        <v>0.99866894367486869</v>
      </c>
      <c r="AL15" s="28">
        <v>0.9940861760859</v>
      </c>
      <c r="AM15" s="28">
        <v>0.98174784625989775</v>
      </c>
      <c r="AN15" s="28">
        <v>0.95550045719287358</v>
      </c>
      <c r="AO15" s="28">
        <v>0.90737597676011417</v>
      </c>
      <c r="AP15" s="28">
        <v>0.82761283031257027</v>
      </c>
      <c r="AQ15" s="28">
        <v>0.70695846875421753</v>
      </c>
      <c r="AR15" s="28">
        <v>0.54619861421576843</v>
      </c>
      <c r="AS15" s="28">
        <v>0.37093238088722191</v>
      </c>
      <c r="AT15" s="28">
        <v>0.22361096594405339</v>
      </c>
      <c r="AU15" s="28">
        <v>0.12609835949869733</v>
      </c>
      <c r="AV15" s="17"/>
    </row>
    <row r="16" spans="3:50" ht="30" customHeight="1" x14ac:dyDescent="0.25">
      <c r="C16" s="27">
        <v>300</v>
      </c>
      <c r="D16" s="27">
        <f t="shared" si="14"/>
        <v>-90.655199999999994</v>
      </c>
      <c r="E16" s="27">
        <f t="shared" si="15"/>
        <v>-0.21916000000000002</v>
      </c>
      <c r="F16" s="27">
        <f t="shared" si="16"/>
        <v>-4.2600000000000006E-2</v>
      </c>
      <c r="G16" s="27">
        <f t="shared" si="17"/>
        <v>-24.907199999999989</v>
      </c>
      <c r="H16" s="30">
        <f t="shared" si="18"/>
        <v>21721.278399820931</v>
      </c>
      <c r="I16" s="4"/>
      <c r="J16" s="4"/>
      <c r="K16" s="7"/>
      <c r="L16" s="17"/>
      <c r="M16" s="42"/>
      <c r="N16" s="15">
        <v>80</v>
      </c>
      <c r="O16" s="14">
        <f t="shared" si="0"/>
        <v>7.9000000096717862E+17</v>
      </c>
      <c r="P16" s="14">
        <f t="shared" si="1"/>
        <v>129998118263.65253</v>
      </c>
      <c r="Q16" s="16">
        <f t="shared" si="2"/>
        <v>11190221.538957728</v>
      </c>
      <c r="R16" s="16">
        <f t="shared" si="3"/>
        <v>21721.278399821731</v>
      </c>
      <c r="S16" s="16">
        <f t="shared" si="4"/>
        <v>251.05904938559584</v>
      </c>
      <c r="T16" s="16">
        <f t="shared" si="5"/>
        <v>8.8500098414449635</v>
      </c>
      <c r="U16" s="16">
        <f t="shared" si="6"/>
        <v>0.65608968655525945</v>
      </c>
      <c r="V16" s="16">
        <f t="shared" si="7"/>
        <v>8.1842479378735997E-2</v>
      </c>
      <c r="W16" s="16">
        <f t="shared" si="8"/>
        <v>1.4905794485371292E-2</v>
      </c>
      <c r="X16" s="16">
        <f t="shared" si="9"/>
        <v>3.6058036254901287E-3</v>
      </c>
      <c r="Y16" s="16">
        <f t="shared" si="10"/>
        <v>1.0851063275524808E-3</v>
      </c>
      <c r="Z16" s="16">
        <f t="shared" si="11"/>
        <v>3.8765623875606559E-4</v>
      </c>
      <c r="AA16" s="16">
        <f t="shared" si="12"/>
        <v>1.588645180648914E-4</v>
      </c>
      <c r="AB16" s="14">
        <f t="shared" si="13"/>
        <v>7.278231385140104E-5</v>
      </c>
      <c r="AC16" s="17"/>
      <c r="AD16" s="18"/>
      <c r="AE16" s="18"/>
      <c r="AF16" s="36"/>
      <c r="AG16" s="15">
        <v>80</v>
      </c>
      <c r="AH16" s="28">
        <v>0.99999996329620278</v>
      </c>
      <c r="AI16" s="28">
        <v>0.99999330201919723</v>
      </c>
      <c r="AJ16" s="28">
        <v>0.99984828110916846</v>
      </c>
      <c r="AK16" s="28">
        <v>0.99878245217987471</v>
      </c>
      <c r="AL16" s="28">
        <v>0.99459257049036154</v>
      </c>
      <c r="AM16" s="28">
        <v>0.98332746134868287</v>
      </c>
      <c r="AN16" s="28">
        <v>0.9594313253479092</v>
      </c>
      <c r="AO16" s="28">
        <v>0.91581184342854927</v>
      </c>
      <c r="AP16" s="28">
        <v>0.84383534009872307</v>
      </c>
      <c r="AQ16" s="28">
        <v>0.7348420072680053</v>
      </c>
      <c r="AR16" s="28">
        <v>0.58697375856928302</v>
      </c>
      <c r="AS16" s="28">
        <v>0.41790500418502052</v>
      </c>
      <c r="AT16" s="28">
        <v>0.26481138126475301</v>
      </c>
      <c r="AU16" s="28">
        <v>0.15527049981704832</v>
      </c>
      <c r="AV16" s="17"/>
    </row>
    <row r="17" spans="3:48" ht="30" customHeight="1" x14ac:dyDescent="0.25">
      <c r="C17" s="27">
        <v>350</v>
      </c>
      <c r="D17" s="27">
        <f t="shared" si="14"/>
        <v>-92.785199999999989</v>
      </c>
      <c r="E17" s="27">
        <f t="shared" si="15"/>
        <v>-0.21916000000000002</v>
      </c>
      <c r="F17" s="27">
        <f t="shared" si="16"/>
        <v>-4.2600000000000006E-2</v>
      </c>
      <c r="G17" s="27">
        <f t="shared" si="17"/>
        <v>-16.079199999999986</v>
      </c>
      <c r="H17" s="30">
        <f t="shared" si="18"/>
        <v>251.05904938525671</v>
      </c>
      <c r="I17" s="4"/>
      <c r="J17" s="4"/>
      <c r="K17" s="7"/>
      <c r="L17" s="17"/>
      <c r="M17" s="42"/>
      <c r="N17" s="15">
        <v>90</v>
      </c>
      <c r="O17" s="14">
        <f t="shared" si="0"/>
        <v>7.9000927984631168E+17</v>
      </c>
      <c r="P17" s="14">
        <f t="shared" si="1"/>
        <v>129999999993.89014</v>
      </c>
      <c r="Q17" s="16">
        <f t="shared" si="2"/>
        <v>11190221.538960474</v>
      </c>
      <c r="R17" s="16">
        <f t="shared" si="3"/>
        <v>21721.278400668438</v>
      </c>
      <c r="S17" s="16">
        <f t="shared" si="4"/>
        <v>251.05904938610456</v>
      </c>
      <c r="T17" s="16">
        <f t="shared" si="5"/>
        <v>8.8500098409221302</v>
      </c>
      <c r="U17" s="16">
        <f t="shared" si="6"/>
        <v>0.65608968569768111</v>
      </c>
      <c r="V17" s="16">
        <f t="shared" si="7"/>
        <v>8.1842479097419943E-2</v>
      </c>
      <c r="W17" s="16">
        <f t="shared" si="8"/>
        <v>1.4905795419007795E-2</v>
      </c>
      <c r="X17" s="16">
        <f t="shared" si="9"/>
        <v>3.6058039092753832E-3</v>
      </c>
      <c r="Y17" s="16">
        <f t="shared" si="10"/>
        <v>1.0851075411009057E-3</v>
      </c>
      <c r="Z17" s="16">
        <f t="shared" si="11"/>
        <v>3.8765726232900061E-4</v>
      </c>
      <c r="AA17" s="16">
        <f t="shared" si="12"/>
        <v>1.5886387839537434E-4</v>
      </c>
      <c r="AB17" s="14">
        <f t="shared" si="13"/>
        <v>7.2784135368305486E-5</v>
      </c>
      <c r="AC17" s="17"/>
      <c r="AD17" s="18"/>
      <c r="AE17" s="18"/>
      <c r="AF17" s="36"/>
      <c r="AG17" s="15">
        <v>90</v>
      </c>
      <c r="AH17" s="28">
        <v>0.99999996606814412</v>
      </c>
      <c r="AI17" s="28">
        <v>0.99999380787233594</v>
      </c>
      <c r="AJ17" s="28">
        <v>0.99985974026857738</v>
      </c>
      <c r="AK17" s="28">
        <v>0.9988745025662884</v>
      </c>
      <c r="AL17" s="28">
        <v>0.99500294974265502</v>
      </c>
      <c r="AM17" s="28">
        <v>0.98460530476378627</v>
      </c>
      <c r="AN17" s="28">
        <v>0.96260064904067733</v>
      </c>
      <c r="AO17" s="28">
        <v>0.92258225479559153</v>
      </c>
      <c r="AP17" s="28">
        <v>0.85681183497951474</v>
      </c>
      <c r="AQ17" s="28">
        <v>0.75725843300861839</v>
      </c>
      <c r="AR17" s="28">
        <v>0.6206206871438581</v>
      </c>
      <c r="AS17" s="28">
        <v>0.4589248396111178</v>
      </c>
      <c r="AT17" s="28">
        <v>0.30361238325454759</v>
      </c>
      <c r="AU17" s="28">
        <v>0.18468708986993879</v>
      </c>
      <c r="AV17" s="17"/>
    </row>
    <row r="18" spans="3:48" ht="30" customHeight="1" x14ac:dyDescent="0.25">
      <c r="C18" s="27">
        <v>400</v>
      </c>
      <c r="D18" s="27">
        <f t="shared" si="14"/>
        <v>-94.915199999999999</v>
      </c>
      <c r="E18" s="27">
        <f t="shared" si="15"/>
        <v>-0.21916000000000002</v>
      </c>
      <c r="F18" s="27">
        <f t="shared" si="16"/>
        <v>-4.2600000000000006E-2</v>
      </c>
      <c r="G18" s="27">
        <f t="shared" si="17"/>
        <v>-7.251199999999983</v>
      </c>
      <c r="H18" s="30">
        <f t="shared" si="18"/>
        <v>8.8500098417813735</v>
      </c>
      <c r="I18" s="4"/>
      <c r="J18" s="4"/>
      <c r="K18" s="7"/>
      <c r="L18" s="17"/>
      <c r="M18" s="42"/>
      <c r="N18" s="15">
        <v>100</v>
      </c>
      <c r="O18" s="14">
        <f t="shared" si="0"/>
        <v>7.8999999308772045E+17</v>
      </c>
      <c r="P18" s="14">
        <f t="shared" si="1"/>
        <v>130000694881.81206</v>
      </c>
      <c r="Q18" s="16">
        <f t="shared" si="2"/>
        <v>11190221.538977314</v>
      </c>
      <c r="R18" s="16">
        <f t="shared" si="3"/>
        <v>21721.278399775932</v>
      </c>
      <c r="S18" s="16">
        <f t="shared" si="4"/>
        <v>251.05904938430959</v>
      </c>
      <c r="T18" s="16">
        <f t="shared" si="5"/>
        <v>8.8500098415785136</v>
      </c>
      <c r="U18" s="16">
        <f t="shared" si="6"/>
        <v>0.65608968685434266</v>
      </c>
      <c r="V18" s="16">
        <f t="shared" si="7"/>
        <v>8.1842479326738354E-2</v>
      </c>
      <c r="W18" s="16">
        <f t="shared" si="8"/>
        <v>1.4905794965620516E-2</v>
      </c>
      <c r="X18" s="16">
        <f t="shared" si="9"/>
        <v>3.6058031308825967E-3</v>
      </c>
      <c r="Y18" s="16">
        <f t="shared" si="10"/>
        <v>1.0851078979196471E-3</v>
      </c>
      <c r="Z18" s="16">
        <f t="shared" si="11"/>
        <v>3.8765639649302488E-4</v>
      </c>
      <c r="AA18" s="16">
        <f t="shared" si="12"/>
        <v>1.5886450665946467E-4</v>
      </c>
      <c r="AB18" s="14">
        <f t="shared" si="13"/>
        <v>7.278334377898439E-5</v>
      </c>
      <c r="AC18" s="17"/>
      <c r="AD18" s="18"/>
      <c r="AE18" s="18"/>
      <c r="AF18" s="36"/>
      <c r="AG18" s="15">
        <v>100</v>
      </c>
      <c r="AH18" s="28">
        <v>0.99999996836962646</v>
      </c>
      <c r="AI18" s="28">
        <v>0.99999422789860126</v>
      </c>
      <c r="AJ18" s="28">
        <v>0.99986925536452231</v>
      </c>
      <c r="AK18" s="28">
        <v>0.9989509252516795</v>
      </c>
      <c r="AL18" s="28">
        <v>0.99534346400364604</v>
      </c>
      <c r="AM18" s="28">
        <v>0.9856640556675984</v>
      </c>
      <c r="AN18" s="28">
        <v>0.96521931979645936</v>
      </c>
      <c r="AO18" s="28">
        <v>0.92815448838819525</v>
      </c>
      <c r="AP18" s="28">
        <v>0.86745671731581497</v>
      </c>
      <c r="AQ18" s="28">
        <v>0.77569208207447971</v>
      </c>
      <c r="AR18" s="28">
        <v>0.64878879781007159</v>
      </c>
      <c r="AS18" s="28">
        <v>0.49476232595696557</v>
      </c>
      <c r="AT18" s="28">
        <v>0.33970584844560914</v>
      </c>
      <c r="AU18" s="28">
        <v>0.2138021276365201</v>
      </c>
      <c r="AV18" s="17"/>
    </row>
    <row r="19" spans="3:48" ht="30" customHeight="1" x14ac:dyDescent="0.25">
      <c r="C19" s="27">
        <v>450</v>
      </c>
      <c r="D19" s="27">
        <f t="shared" si="14"/>
        <v>-97.045199999999994</v>
      </c>
      <c r="E19" s="27">
        <f t="shared" si="15"/>
        <v>-0.21916000000000002</v>
      </c>
      <c r="F19" s="27">
        <f t="shared" si="16"/>
        <v>-4.2600000000000006E-2</v>
      </c>
      <c r="G19" s="27">
        <f t="shared" si="17"/>
        <v>1.57680000000002</v>
      </c>
      <c r="H19" s="30">
        <f t="shared" si="18"/>
        <v>0.65608968656758704</v>
      </c>
      <c r="I19" s="4"/>
      <c r="J19" s="4"/>
      <c r="K19" s="7"/>
      <c r="L19" s="17"/>
      <c r="M19" s="42"/>
      <c r="N19" s="15">
        <v>110</v>
      </c>
      <c r="O19" s="14">
        <f t="shared" si="0"/>
        <v>7.8999864639756979E+17</v>
      </c>
      <c r="P19" s="14">
        <f t="shared" si="1"/>
        <v>130003734125.62776</v>
      </c>
      <c r="Q19" s="16">
        <f t="shared" si="2"/>
        <v>11190221.538902784</v>
      </c>
      <c r="R19" s="16">
        <f t="shared" si="3"/>
        <v>21721.278399842504</v>
      </c>
      <c r="S19" s="16">
        <f t="shared" si="4"/>
        <v>251.05904938548036</v>
      </c>
      <c r="T19" s="16">
        <f t="shared" si="5"/>
        <v>8.8500098420926072</v>
      </c>
      <c r="U19" s="16">
        <f t="shared" si="6"/>
        <v>0.65608968636910114</v>
      </c>
      <c r="V19" s="16">
        <f t="shared" si="7"/>
        <v>8.1842479509288732E-2</v>
      </c>
      <c r="W19" s="16">
        <f t="shared" si="8"/>
        <v>1.490579450364048E-2</v>
      </c>
      <c r="X19" s="16">
        <f t="shared" si="9"/>
        <v>3.6058045635435749E-3</v>
      </c>
      <c r="Y19" s="16">
        <f t="shared" si="10"/>
        <v>1.0851063411074001E-3</v>
      </c>
      <c r="Z19" s="16">
        <f t="shared" si="11"/>
        <v>3.8765634825110466E-4</v>
      </c>
      <c r="AA19" s="16">
        <f t="shared" si="12"/>
        <v>1.5886354205573328E-4</v>
      </c>
      <c r="AB19" s="14">
        <f t="shared" si="13"/>
        <v>7.2782651045792183E-5</v>
      </c>
      <c r="AC19" s="17"/>
      <c r="AD19" s="18"/>
      <c r="AE19" s="18"/>
      <c r="AF19" s="36"/>
      <c r="AG19" s="15">
        <v>110</v>
      </c>
      <c r="AH19" s="28">
        <v>0.99999997031688714</v>
      </c>
      <c r="AI19" s="28">
        <v>0.99999458329368351</v>
      </c>
      <c r="AJ19" s="28">
        <v>0.99987730545332465</v>
      </c>
      <c r="AK19" s="28">
        <v>0.99901557344754444</v>
      </c>
      <c r="AL19" s="28">
        <v>0.99563137786607503</v>
      </c>
      <c r="AM19" s="28">
        <v>0.98655816087371928</v>
      </c>
      <c r="AN19" s="28">
        <v>0.96742559245498605</v>
      </c>
      <c r="AO19" s="28">
        <v>0.93283333780538058</v>
      </c>
      <c r="AP19" s="28">
        <v>0.8763669513608664</v>
      </c>
      <c r="AQ19" s="28">
        <v>0.79113624059892373</v>
      </c>
      <c r="AR19" s="28">
        <v>0.6726855189993699</v>
      </c>
      <c r="AS19" s="28">
        <v>0.5261728143976987</v>
      </c>
      <c r="AT19" s="28">
        <v>0.37302248375469199</v>
      </c>
      <c r="AU19" s="28">
        <v>0.24222825306490126</v>
      </c>
      <c r="AV19" s="17"/>
    </row>
    <row r="20" spans="3:48" ht="30" customHeight="1" x14ac:dyDescent="0.25">
      <c r="C20" s="27">
        <v>500</v>
      </c>
      <c r="D20" s="27">
        <f t="shared" si="14"/>
        <v>-99.17519999999999</v>
      </c>
      <c r="E20" s="27">
        <f t="shared" si="15"/>
        <v>-0.21916000000000002</v>
      </c>
      <c r="F20" s="27">
        <f t="shared" si="16"/>
        <v>-4.2600000000000006E-2</v>
      </c>
      <c r="G20" s="27">
        <f t="shared" si="17"/>
        <v>10.404800000000023</v>
      </c>
      <c r="H20" s="30">
        <f t="shared" si="18"/>
        <v>8.1842479198090401E-2</v>
      </c>
      <c r="I20" s="4"/>
      <c r="J20" s="4"/>
      <c r="K20" s="7"/>
      <c r="L20" s="17"/>
      <c r="M20" s="42"/>
      <c r="N20" s="15">
        <v>120</v>
      </c>
      <c r="O20" s="14">
        <f t="shared" si="0"/>
        <v>7.8999989090970125E+17</v>
      </c>
      <c r="P20" s="14">
        <f t="shared" si="1"/>
        <v>130000000005.47923</v>
      </c>
      <c r="Q20" s="16">
        <f t="shared" si="2"/>
        <v>11190221.538998825</v>
      </c>
      <c r="R20" s="16">
        <f t="shared" si="3"/>
        <v>21721.278400122817</v>
      </c>
      <c r="S20" s="16">
        <f t="shared" si="4"/>
        <v>251.0590493852207</v>
      </c>
      <c r="T20" s="16">
        <f t="shared" si="5"/>
        <v>8.8500098424220113</v>
      </c>
      <c r="U20" s="16">
        <f t="shared" si="6"/>
        <v>0.65608968623744568</v>
      </c>
      <c r="V20" s="16">
        <f t="shared" si="7"/>
        <v>8.1842479517609923E-2</v>
      </c>
      <c r="W20" s="16">
        <f t="shared" si="8"/>
        <v>1.4905795647532551E-2</v>
      </c>
      <c r="X20" s="16">
        <f t="shared" si="9"/>
        <v>3.605804357614496E-3</v>
      </c>
      <c r="Y20" s="16">
        <f t="shared" si="10"/>
        <v>1.0851077011430215E-3</v>
      </c>
      <c r="Z20" s="16">
        <f t="shared" si="11"/>
        <v>3.8765681571723687E-4</v>
      </c>
      <c r="AA20" s="16">
        <f t="shared" si="12"/>
        <v>1.5886380933294059E-4</v>
      </c>
      <c r="AB20" s="14">
        <f t="shared" si="13"/>
        <v>7.2783738837807569E-5</v>
      </c>
      <c r="AC20" s="17"/>
      <c r="AD20" s="18"/>
      <c r="AE20" s="18"/>
      <c r="AF20" s="36"/>
      <c r="AG20" s="15">
        <v>120</v>
      </c>
      <c r="AH20" s="28">
        <v>0.99999997198975932</v>
      </c>
      <c r="AI20" s="28">
        <v>0.99999488851675811</v>
      </c>
      <c r="AJ20" s="28">
        <v>0.99988422097602214</v>
      </c>
      <c r="AK20" s="28">
        <v>0.99907110441738911</v>
      </c>
      <c r="AL20" s="28">
        <v>0.99587858731097345</v>
      </c>
      <c r="AM20" s="28">
        <v>0.98732505648872915</v>
      </c>
      <c r="AN20" s="28">
        <v>0.96931416472362808</v>
      </c>
      <c r="AO20" s="28">
        <v>0.93682662779047987</v>
      </c>
      <c r="AP20" s="28">
        <v>0.88394936608467389</v>
      </c>
      <c r="AQ20" s="28">
        <v>0.80427899581981044</v>
      </c>
      <c r="AR20" s="28">
        <v>0.69320291588879845</v>
      </c>
      <c r="AS20" s="28">
        <v>0.55382863177998265</v>
      </c>
      <c r="AT20" s="28">
        <v>0.40364503176493072</v>
      </c>
      <c r="AU20" s="28">
        <v>0.26969916703236391</v>
      </c>
      <c r="AV20" s="17"/>
    </row>
    <row r="21" spans="3:48" ht="30" customHeight="1" x14ac:dyDescent="0.25">
      <c r="C21" s="27">
        <v>550</v>
      </c>
      <c r="D21" s="27">
        <f t="shared" si="14"/>
        <v>-101.3052</v>
      </c>
      <c r="E21" s="27">
        <f t="shared" si="15"/>
        <v>-0.21916000000000002</v>
      </c>
      <c r="F21" s="27">
        <f t="shared" si="16"/>
        <v>-4.2600000000000006E-2</v>
      </c>
      <c r="G21" s="27">
        <f t="shared" si="17"/>
        <v>19.232800000000012</v>
      </c>
      <c r="H21" s="30">
        <f t="shared" si="18"/>
        <v>1.4905795158985062E-2</v>
      </c>
      <c r="I21" s="4"/>
      <c r="J21" s="4"/>
      <c r="K21" s="7"/>
      <c r="L21" s="17"/>
      <c r="M21" s="42"/>
      <c r="N21" s="15">
        <v>130</v>
      </c>
      <c r="O21" s="14">
        <f t="shared" si="0"/>
        <v>7.8999999260015462E+17</v>
      </c>
      <c r="P21" s="14">
        <f t="shared" si="1"/>
        <v>130000000004.73523</v>
      </c>
      <c r="Q21" s="16">
        <f t="shared" si="2"/>
        <v>11190221.538873672</v>
      </c>
      <c r="R21" s="16">
        <f t="shared" si="3"/>
        <v>21721.278399650542</v>
      </c>
      <c r="S21" s="16">
        <f t="shared" si="4"/>
        <v>251.05904938571646</v>
      </c>
      <c r="T21" s="16">
        <f t="shared" si="5"/>
        <v>8.8500098422266653</v>
      </c>
      <c r="U21" s="16">
        <f t="shared" si="6"/>
        <v>0.65608968630099018</v>
      </c>
      <c r="V21" s="16">
        <f t="shared" si="7"/>
        <v>8.184247907866922E-2</v>
      </c>
      <c r="W21" s="16">
        <f t="shared" si="8"/>
        <v>1.4905795224086464E-2</v>
      </c>
      <c r="X21" s="16">
        <f t="shared" si="9"/>
        <v>3.6058036770738469E-3</v>
      </c>
      <c r="Y21" s="16">
        <f t="shared" si="10"/>
        <v>1.0851069783612559E-3</v>
      </c>
      <c r="Z21" s="16">
        <f t="shared" si="11"/>
        <v>3.8765725966016871E-4</v>
      </c>
      <c r="AA21" s="16">
        <f t="shared" si="12"/>
        <v>1.5886458899411405E-4</v>
      </c>
      <c r="AB21" s="14">
        <f t="shared" si="13"/>
        <v>7.2784043597883658E-5</v>
      </c>
      <c r="AC21" s="17"/>
      <c r="AD21" s="18"/>
      <c r="AE21" s="18"/>
      <c r="AF21" s="36"/>
      <c r="AG21" s="15">
        <v>130</v>
      </c>
      <c r="AH21" s="28">
        <v>0.99999997344525815</v>
      </c>
      <c r="AI21" s="28">
        <v>0.99999515412632589</v>
      </c>
      <c r="AJ21" s="28">
        <v>0.99989023786792453</v>
      </c>
      <c r="AK21" s="28">
        <v>0.99911941509626401</v>
      </c>
      <c r="AL21" s="28">
        <v>0.99609357838968482</v>
      </c>
      <c r="AM21" s="28">
        <v>0.98799139924900126</v>
      </c>
      <c r="AN21" s="28">
        <v>0.97095224527988011</v>
      </c>
      <c r="AO21" s="28">
        <v>0.94028125577711175</v>
      </c>
      <c r="AP21" s="28">
        <v>0.89049113818900283</v>
      </c>
      <c r="AQ21" s="28">
        <v>0.81561174151301963</v>
      </c>
      <c r="AR21" s="28">
        <v>0.71100726242217227</v>
      </c>
      <c r="AS21" s="28">
        <v>0.57830450683744128</v>
      </c>
      <c r="AT21" s="28">
        <v>0.43173149014244405</v>
      </c>
      <c r="AU21" s="28">
        <v>0.29603704200862824</v>
      </c>
      <c r="AV21" s="17"/>
    </row>
    <row r="22" spans="3:48" ht="30" customHeight="1" x14ac:dyDescent="0.25">
      <c r="C22" s="27">
        <v>600</v>
      </c>
      <c r="D22" s="27">
        <f t="shared" si="14"/>
        <v>-103.43519999999999</v>
      </c>
      <c r="E22" s="27">
        <f t="shared" si="15"/>
        <v>-0.21916000000000002</v>
      </c>
      <c r="F22" s="27">
        <f t="shared" si="16"/>
        <v>-4.2600000000000006E-2</v>
      </c>
      <c r="G22" s="27">
        <f t="shared" si="17"/>
        <v>28.060800000000015</v>
      </c>
      <c r="H22" s="30">
        <f t="shared" si="18"/>
        <v>3.6058040764429971E-3</v>
      </c>
      <c r="I22" s="4"/>
      <c r="J22" s="4"/>
      <c r="K22" s="4"/>
      <c r="L22" s="17"/>
      <c r="M22" s="42"/>
      <c r="N22" s="15">
        <v>140</v>
      </c>
      <c r="O22" s="14">
        <f t="shared" si="0"/>
        <v>7.8999999161032358E+17</v>
      </c>
      <c r="P22" s="14">
        <f t="shared" si="1"/>
        <v>129999999992.83099</v>
      </c>
      <c r="Q22" s="16">
        <f t="shared" si="2"/>
        <v>11190221.538876701</v>
      </c>
      <c r="R22" s="16">
        <f t="shared" si="3"/>
        <v>21721.278399617491</v>
      </c>
      <c r="S22" s="16">
        <f t="shared" si="4"/>
        <v>251.05904938547184</v>
      </c>
      <c r="T22" s="16">
        <f t="shared" si="5"/>
        <v>8.8500098417058481</v>
      </c>
      <c r="U22" s="16">
        <f t="shared" si="6"/>
        <v>0.65608968665867384</v>
      </c>
      <c r="V22" s="16">
        <f t="shared" si="7"/>
        <v>8.1842479181652009E-2</v>
      </c>
      <c r="W22" s="16">
        <f t="shared" si="8"/>
        <v>1.4905795655197845E-2</v>
      </c>
      <c r="X22" s="16">
        <f t="shared" si="9"/>
        <v>3.6058040871514126E-3</v>
      </c>
      <c r="Y22" s="16">
        <f t="shared" si="10"/>
        <v>1.0851072295854356E-3</v>
      </c>
      <c r="Z22" s="16">
        <f t="shared" si="11"/>
        <v>3.8765680179678831E-4</v>
      </c>
      <c r="AA22" s="16">
        <f t="shared" si="12"/>
        <v>1.5886314199112968E-4</v>
      </c>
      <c r="AB22" s="14">
        <f t="shared" si="13"/>
        <v>7.278407720329611E-5</v>
      </c>
      <c r="AC22" s="17"/>
      <c r="AD22" s="18"/>
      <c r="AE22" s="18"/>
      <c r="AF22" s="36"/>
      <c r="AG22" s="15">
        <v>140</v>
      </c>
      <c r="AH22" s="28">
        <v>0.9999999747253222</v>
      </c>
      <c r="AI22" s="28">
        <v>0.99999538772141183</v>
      </c>
      <c r="AJ22" s="28">
        <v>0.99989552947397653</v>
      </c>
      <c r="AK22" s="28">
        <v>0.99916189896440599</v>
      </c>
      <c r="AL22" s="28">
        <v>0.99628258105264844</v>
      </c>
      <c r="AM22" s="28">
        <v>0.98857672820691145</v>
      </c>
      <c r="AN22" s="28">
        <v>0.97238895585774143</v>
      </c>
      <c r="AO22" s="28">
        <v>0.94330419330497139</v>
      </c>
      <c r="AP22" s="28">
        <v>0.89620104656972099</v>
      </c>
      <c r="AQ22" s="28">
        <v>0.82549455692893725</v>
      </c>
      <c r="AR22" s="28">
        <v>0.72660484182179952</v>
      </c>
      <c r="AS22" s="28">
        <v>0.60008195300670553</v>
      </c>
      <c r="AT22" s="28">
        <v>0.457474270632933</v>
      </c>
      <c r="AU22" s="28">
        <v>0.32114561950284021</v>
      </c>
      <c r="AV22" s="17"/>
    </row>
    <row r="23" spans="3:48" ht="30" customHeight="1" x14ac:dyDescent="0.25">
      <c r="C23" s="27">
        <v>650</v>
      </c>
      <c r="D23" s="27">
        <f t="shared" si="14"/>
        <v>-105.56519999999999</v>
      </c>
      <c r="E23" s="27">
        <f t="shared" si="15"/>
        <v>-0.21916000000000002</v>
      </c>
      <c r="F23" s="27">
        <f t="shared" si="16"/>
        <v>-4.2600000000000006E-2</v>
      </c>
      <c r="G23" s="27">
        <f t="shared" si="17"/>
        <v>36.888800000000018</v>
      </c>
      <c r="H23" s="30">
        <f t="shared" si="18"/>
        <v>1.0851071973445631E-3</v>
      </c>
      <c r="L23" s="17"/>
      <c r="M23" s="42"/>
      <c r="N23" s="15">
        <v>150</v>
      </c>
      <c r="O23" s="14">
        <f t="shared" si="0"/>
        <v>7.9000000484108723E+17</v>
      </c>
      <c r="P23" s="14">
        <f t="shared" si="1"/>
        <v>129999139886.74265</v>
      </c>
      <c r="Q23" s="16">
        <f t="shared" si="2"/>
        <v>11190221.538908128</v>
      </c>
      <c r="R23" s="16">
        <f t="shared" si="3"/>
        <v>21721.278400439511</v>
      </c>
      <c r="S23" s="16">
        <f t="shared" si="4"/>
        <v>251.05904938528087</v>
      </c>
      <c r="T23" s="16">
        <f t="shared" si="5"/>
        <v>8.8500098425400342</v>
      </c>
      <c r="U23" s="16">
        <f t="shared" si="6"/>
        <v>0.65608968650089516</v>
      </c>
      <c r="V23" s="16">
        <f t="shared" si="7"/>
        <v>8.1842478476518085E-2</v>
      </c>
      <c r="W23" s="16">
        <f t="shared" si="8"/>
        <v>1.490579593312877E-2</v>
      </c>
      <c r="X23" s="16">
        <f t="shared" si="9"/>
        <v>3.6058030906818399E-3</v>
      </c>
      <c r="Y23" s="16">
        <f t="shared" si="10"/>
        <v>1.0851080145494925E-3</v>
      </c>
      <c r="Z23" s="16">
        <f t="shared" si="11"/>
        <v>3.876563675544398E-4</v>
      </c>
      <c r="AA23" s="16">
        <f t="shared" si="12"/>
        <v>1.5886376109905355E-4</v>
      </c>
      <c r="AB23" s="14">
        <f t="shared" si="13"/>
        <v>7.2783497116175519E-5</v>
      </c>
      <c r="AC23" s="17"/>
      <c r="AD23" s="18"/>
      <c r="AE23" s="18"/>
      <c r="AF23" s="36"/>
      <c r="AG23" s="15">
        <v>150</v>
      </c>
      <c r="AH23" s="28">
        <v>0.99999997586150757</v>
      </c>
      <c r="AI23" s="28">
        <v>0.99999559505067181</v>
      </c>
      <c r="AJ23" s="28">
        <v>0.99990022625814878</v>
      </c>
      <c r="AK23" s="28">
        <v>0.99919960464452096</v>
      </c>
      <c r="AL23" s="28">
        <v>0.99645028092822441</v>
      </c>
      <c r="AM23" s="28">
        <v>0.98909571874580793</v>
      </c>
      <c r="AN23" s="28">
        <v>0.97366109736745898</v>
      </c>
      <c r="AO23" s="28">
        <v>0.94597531440299543</v>
      </c>
      <c r="AP23" s="28">
        <v>0.90123467532332191</v>
      </c>
      <c r="AQ23" s="28">
        <v>0.834197220330545</v>
      </c>
      <c r="AR23" s="28">
        <v>0.74038503541055356</v>
      </c>
      <c r="AS23" s="28">
        <v>0.61956161120798892</v>
      </c>
      <c r="AT23" s="28">
        <v>0.48108433823883495</v>
      </c>
      <c r="AU23" s="28">
        <v>0.34498248093939227</v>
      </c>
      <c r="AV23" s="17"/>
    </row>
    <row r="24" spans="3:48" ht="30" customHeight="1" x14ac:dyDescent="0.25">
      <c r="C24" s="27">
        <v>700</v>
      </c>
      <c r="D24" s="27">
        <f t="shared" si="14"/>
        <v>-107.6952</v>
      </c>
      <c r="E24" s="27">
        <f t="shared" si="15"/>
        <v>-0.21916000000000002</v>
      </c>
      <c r="F24" s="27">
        <f t="shared" si="16"/>
        <v>-4.2600000000000006E-2</v>
      </c>
      <c r="G24" s="27">
        <f t="shared" si="17"/>
        <v>45.716800000000006</v>
      </c>
      <c r="H24" s="30">
        <f t="shared" si="18"/>
        <v>3.8765677141464652E-4</v>
      </c>
      <c r="L24" s="17"/>
      <c r="M24" s="42"/>
      <c r="N24" s="15">
        <v>160</v>
      </c>
      <c r="O24" s="14">
        <f t="shared" si="0"/>
        <v>7.9000024257814694E+17</v>
      </c>
      <c r="P24" s="14">
        <f t="shared" si="1"/>
        <v>129999999992.33725</v>
      </c>
      <c r="Q24" s="16">
        <f t="shared" si="2"/>
        <v>11190221.538941629</v>
      </c>
      <c r="R24" s="16">
        <f t="shared" si="3"/>
        <v>21721.278399968705</v>
      </c>
      <c r="S24" s="16">
        <f t="shared" si="4"/>
        <v>251.05904938538217</v>
      </c>
      <c r="T24" s="16">
        <f t="shared" si="5"/>
        <v>8.850009841950353</v>
      </c>
      <c r="U24" s="16">
        <f t="shared" si="6"/>
        <v>0.65608968627593267</v>
      </c>
      <c r="V24" s="16">
        <f t="shared" si="7"/>
        <v>8.1842479928935424E-2</v>
      </c>
      <c r="W24" s="16">
        <f t="shared" si="8"/>
        <v>1.4905795536397379E-2</v>
      </c>
      <c r="X24" s="16">
        <f t="shared" si="9"/>
        <v>3.6058047154727208E-3</v>
      </c>
      <c r="Y24" s="16">
        <f t="shared" si="10"/>
        <v>1.0851077437256072E-3</v>
      </c>
      <c r="Z24" s="16">
        <f t="shared" si="11"/>
        <v>3.8765601341394124E-4</v>
      </c>
      <c r="AA24" s="16">
        <f t="shared" si="12"/>
        <v>1.5886384194096554E-4</v>
      </c>
      <c r="AB24" s="14">
        <f t="shared" si="13"/>
        <v>7.2782659366269804E-5</v>
      </c>
      <c r="AC24" s="17"/>
      <c r="AD24" s="18"/>
      <c r="AE24" s="18"/>
      <c r="AF24" s="36"/>
      <c r="AG24" s="15">
        <v>160</v>
      </c>
      <c r="AH24" s="28">
        <v>0.9999999768780593</v>
      </c>
      <c r="AI24" s="28">
        <v>0.99999578056731409</v>
      </c>
      <c r="AJ24" s="28">
        <v>0.99990442845213623</v>
      </c>
      <c r="AK24" s="28">
        <v>0.99923333766336797</v>
      </c>
      <c r="AL24" s="28">
        <v>0.9966002756843142</v>
      </c>
      <c r="AM24" s="28">
        <v>0.98955962506200235</v>
      </c>
      <c r="AN24" s="28">
        <v>0.97479682795725442</v>
      </c>
      <c r="AO24" s="28">
        <v>0.94835555080360889</v>
      </c>
      <c r="AP24" s="28">
        <v>0.90571046933605148</v>
      </c>
      <c r="AQ24" s="28">
        <v>0.84192601485299401</v>
      </c>
      <c r="AR24" s="28">
        <v>0.75265158654956577</v>
      </c>
      <c r="AS24" s="28">
        <v>0.6370751475359987</v>
      </c>
      <c r="AT24" s="28">
        <v>0.50276118721990848</v>
      </c>
      <c r="AU24" s="28">
        <v>0.36754675781728863</v>
      </c>
      <c r="AV24" s="17"/>
    </row>
    <row r="25" spans="3:48" ht="30" customHeight="1" x14ac:dyDescent="0.25">
      <c r="C25" s="27">
        <v>750</v>
      </c>
      <c r="D25" s="27">
        <f t="shared" si="14"/>
        <v>-109.8252</v>
      </c>
      <c r="E25" s="27">
        <f t="shared" si="15"/>
        <v>-0.21916000000000002</v>
      </c>
      <c r="F25" s="27">
        <f t="shared" si="16"/>
        <v>-4.2600000000000006E-2</v>
      </c>
      <c r="G25" s="27">
        <f t="shared" si="17"/>
        <v>54.544800000000009</v>
      </c>
      <c r="H25" s="30">
        <f t="shared" si="18"/>
        <v>1.5886399294214319E-4</v>
      </c>
      <c r="L25" s="17"/>
      <c r="M25" s="42"/>
      <c r="N25" s="15">
        <v>170</v>
      </c>
      <c r="O25" s="14">
        <f t="shared" si="0"/>
        <v>7.8999977044241229E+17</v>
      </c>
      <c r="P25" s="14">
        <f t="shared" si="1"/>
        <v>129999999991.62766</v>
      </c>
      <c r="Q25" s="16">
        <f t="shared" si="2"/>
        <v>11190221.538885813</v>
      </c>
      <c r="R25" s="16">
        <f t="shared" si="3"/>
        <v>21721.278399798997</v>
      </c>
      <c r="S25" s="16">
        <f t="shared" si="4"/>
        <v>251.05904938472096</v>
      </c>
      <c r="T25" s="16">
        <f t="shared" si="5"/>
        <v>8.8500098418911399</v>
      </c>
      <c r="U25" s="16">
        <f t="shared" si="6"/>
        <v>0.65608968745151164</v>
      </c>
      <c r="V25" s="16">
        <f t="shared" si="7"/>
        <v>8.1842479065465726E-2</v>
      </c>
      <c r="W25" s="16">
        <f t="shared" si="8"/>
        <v>1.4905795050127468E-2</v>
      </c>
      <c r="X25" s="16">
        <f t="shared" si="9"/>
        <v>3.6058043347133098E-3</v>
      </c>
      <c r="Y25" s="16">
        <f t="shared" si="10"/>
        <v>1.0851068975963423E-3</v>
      </c>
      <c r="Z25" s="16">
        <f t="shared" si="11"/>
        <v>3.8765682210520412E-4</v>
      </c>
      <c r="AA25" s="16">
        <f t="shared" si="12"/>
        <v>1.5886435868517581E-4</v>
      </c>
      <c r="AB25" s="14">
        <f t="shared" si="13"/>
        <v>7.2783598048659515E-5</v>
      </c>
      <c r="AC25" s="17"/>
      <c r="AD25" s="18"/>
      <c r="AE25" s="18"/>
      <c r="AF25" s="36"/>
      <c r="AG25" s="15">
        <v>170</v>
      </c>
      <c r="AH25" s="28">
        <v>0.99999997779392802</v>
      </c>
      <c r="AI25" s="28">
        <v>0.99999594770210087</v>
      </c>
      <c r="AJ25" s="28">
        <v>0.99990821444247591</v>
      </c>
      <c r="AK25" s="28">
        <v>0.99926372791656615</v>
      </c>
      <c r="AL25" s="28">
        <v>0.99673537738331897</v>
      </c>
      <c r="AM25" s="28">
        <v>0.9899772342929003</v>
      </c>
      <c r="AN25" s="28">
        <v>0.97581808872452891</v>
      </c>
      <c r="AO25" s="28">
        <v>0.95049224851059166</v>
      </c>
      <c r="AP25" s="28">
        <v>0.90972027978381975</v>
      </c>
      <c r="AQ25" s="28">
        <v>0.84884120344983383</v>
      </c>
      <c r="AR25" s="28">
        <v>0.76364474626916656</v>
      </c>
      <c r="AS25" s="28">
        <v>0.65289796161979663</v>
      </c>
      <c r="AT25" s="28">
        <v>0.52269637775930244</v>
      </c>
      <c r="AU25" s="28">
        <v>0.38886918412341109</v>
      </c>
      <c r="AV25" s="17"/>
    </row>
    <row r="26" spans="3:48" ht="30" customHeight="1" x14ac:dyDescent="0.25">
      <c r="C26" s="27">
        <v>800</v>
      </c>
      <c r="D26" s="27">
        <f t="shared" si="14"/>
        <v>-111.95519999999999</v>
      </c>
      <c r="E26" s="27">
        <f t="shared" si="15"/>
        <v>-0.21916000000000002</v>
      </c>
      <c r="F26" s="27">
        <f t="shared" si="16"/>
        <v>-4.2600000000000006E-2</v>
      </c>
      <c r="G26" s="27">
        <f t="shared" si="17"/>
        <v>63.372800000000041</v>
      </c>
      <c r="H26" s="30">
        <f t="shared" si="18"/>
        <v>7.2783227699970652E-5</v>
      </c>
      <c r="K26" s="2"/>
      <c r="L26" s="17"/>
      <c r="M26" s="42"/>
      <c r="N26" s="15">
        <v>180</v>
      </c>
      <c r="O26" s="14">
        <f t="shared" si="0"/>
        <v>7.8999999349946189E+17</v>
      </c>
      <c r="P26" s="14">
        <f t="shared" si="1"/>
        <v>130001249697.09258</v>
      </c>
      <c r="Q26" s="16">
        <f t="shared" si="2"/>
        <v>11190221.538962876</v>
      </c>
      <c r="R26" s="16">
        <f t="shared" si="3"/>
        <v>21721.278399924278</v>
      </c>
      <c r="S26" s="16">
        <f t="shared" si="4"/>
        <v>251.05904938566471</v>
      </c>
      <c r="T26" s="16">
        <f t="shared" si="5"/>
        <v>8.8500098411499888</v>
      </c>
      <c r="U26" s="16">
        <f t="shared" si="6"/>
        <v>0.65608968737155793</v>
      </c>
      <c r="V26" s="16">
        <f t="shared" si="7"/>
        <v>8.1842478894203596E-2</v>
      </c>
      <c r="W26" s="16">
        <f t="shared" si="8"/>
        <v>1.4905795391581269E-2</v>
      </c>
      <c r="X26" s="16">
        <f t="shared" si="9"/>
        <v>3.6058031319962003E-3</v>
      </c>
      <c r="Y26" s="16">
        <f t="shared" si="10"/>
        <v>1.0851068683486993E-3</v>
      </c>
      <c r="Z26" s="16">
        <f t="shared" si="11"/>
        <v>3.8765622704682129E-4</v>
      </c>
      <c r="AA26" s="16">
        <f t="shared" si="12"/>
        <v>1.5886491594452963E-4</v>
      </c>
      <c r="AB26" s="14">
        <f t="shared" si="13"/>
        <v>7.2783291272947545E-5</v>
      </c>
      <c r="AC26" s="17"/>
      <c r="AD26" s="18"/>
      <c r="AE26" s="18"/>
      <c r="AF26" s="36"/>
      <c r="AG26" s="15">
        <v>180</v>
      </c>
      <c r="AH26" s="28">
        <v>0.99999997862418677</v>
      </c>
      <c r="AI26" s="28">
        <v>0.99999609922544364</v>
      </c>
      <c r="AJ26" s="28">
        <v>0.99991164649060749</v>
      </c>
      <c r="AK26" s="28">
        <v>0.9992912756728668</v>
      </c>
      <c r="AL26" s="28">
        <v>0.99685781853860589</v>
      </c>
      <c r="AM26" s="28">
        <v>0.99035551580297121</v>
      </c>
      <c r="AN26" s="28">
        <v>0.97674225004763082</v>
      </c>
      <c r="AO26" s="28">
        <v>0.95242279721574563</v>
      </c>
      <c r="AP26" s="28">
        <v>0.91333649198610156</v>
      </c>
      <c r="AQ26" s="28">
        <v>0.85506939518015157</v>
      </c>
      <c r="AR26" s="28">
        <v>0.77355676862224654</v>
      </c>
      <c r="AS26" s="28">
        <v>0.66725797588329239</v>
      </c>
      <c r="AT26" s="28">
        <v>0.54106454858982866</v>
      </c>
      <c r="AU26" s="28">
        <v>0.40898637147100553</v>
      </c>
      <c r="AV26" s="17"/>
    </row>
    <row r="27" spans="3:48" ht="30" customHeight="1" x14ac:dyDescent="0.25">
      <c r="K27" s="2"/>
      <c r="L27" s="17"/>
      <c r="M27" s="42"/>
      <c r="N27" s="15">
        <v>190</v>
      </c>
      <c r="O27" s="14">
        <f t="shared" si="0"/>
        <v>7.8999999280377126E+17</v>
      </c>
      <c r="P27" s="14">
        <f t="shared" si="1"/>
        <v>130003127728.70476</v>
      </c>
      <c r="Q27" s="16">
        <f t="shared" si="2"/>
        <v>11190221.53883234</v>
      </c>
      <c r="R27" s="16">
        <f t="shared" si="3"/>
        <v>21721.278399046914</v>
      </c>
      <c r="S27" s="16">
        <f t="shared" si="4"/>
        <v>251.0590493854134</v>
      </c>
      <c r="T27" s="16">
        <f t="shared" si="5"/>
        <v>8.8500098420505875</v>
      </c>
      <c r="U27" s="16">
        <f t="shared" si="6"/>
        <v>0.65608968650794874</v>
      </c>
      <c r="V27" s="16">
        <f t="shared" si="7"/>
        <v>8.1842480154964856E-2</v>
      </c>
      <c r="W27" s="16">
        <f t="shared" si="8"/>
        <v>1.4905794351639296E-2</v>
      </c>
      <c r="X27" s="16">
        <f t="shared" si="9"/>
        <v>3.6058044693298708E-3</v>
      </c>
      <c r="Y27" s="16">
        <f t="shared" si="10"/>
        <v>1.0851081299086721E-3</v>
      </c>
      <c r="Z27" s="16">
        <f t="shared" si="11"/>
        <v>3.8765734435771006E-4</v>
      </c>
      <c r="AA27" s="16">
        <f t="shared" si="12"/>
        <v>1.588643426581481E-4</v>
      </c>
      <c r="AB27" s="14">
        <f t="shared" si="13"/>
        <v>7.2782446362989724E-5</v>
      </c>
      <c r="AC27" s="17"/>
      <c r="AD27" s="18"/>
      <c r="AE27" s="18"/>
      <c r="AF27" s="36"/>
      <c r="AG27" s="15">
        <v>190</v>
      </c>
      <c r="AH27" s="28">
        <v>0.99999997938095331</v>
      </c>
      <c r="AI27" s="28">
        <v>0.99999623734295051</v>
      </c>
      <c r="AJ27" s="28">
        <v>0.99991477473070323</v>
      </c>
      <c r="AK27" s="28">
        <v>0.99931638372290355</v>
      </c>
      <c r="AL27" s="28">
        <v>0.99696939603575141</v>
      </c>
      <c r="AM27" s="28">
        <v>0.99070007409069294</v>
      </c>
      <c r="AN27" s="28">
        <v>0.97758325738447927</v>
      </c>
      <c r="AO27" s="28">
        <v>0.95417714403889209</v>
      </c>
      <c r="AP27" s="28">
        <v>0.91661696096025369</v>
      </c>
      <c r="AQ27" s="28">
        <v>0.86071194345384616</v>
      </c>
      <c r="AR27" s="28">
        <v>0.7825430807204804</v>
      </c>
      <c r="AS27" s="28">
        <v>0.68034728258355315</v>
      </c>
      <c r="AT27" s="28">
        <v>0.55802297997261674</v>
      </c>
      <c r="AU27" s="28">
        <v>0.42795511956183807</v>
      </c>
      <c r="AV27" s="17"/>
    </row>
    <row r="28" spans="3:48" ht="30" customHeight="1" x14ac:dyDescent="0.25">
      <c r="K28" s="2"/>
      <c r="L28" s="17"/>
      <c r="M28" s="42"/>
      <c r="N28" s="15">
        <v>200</v>
      </c>
      <c r="O28" s="14">
        <f t="shared" si="0"/>
        <v>7.8999999208850112E+17</v>
      </c>
      <c r="P28" s="14">
        <f t="shared" si="1"/>
        <v>129990847502.76785</v>
      </c>
      <c r="Q28" s="16">
        <f t="shared" si="2"/>
        <v>11190221.538942674</v>
      </c>
      <c r="R28" s="16">
        <f t="shared" si="3"/>
        <v>21721.278400055908</v>
      </c>
      <c r="S28" s="16">
        <f t="shared" si="4"/>
        <v>251.05904938596311</v>
      </c>
      <c r="T28" s="16">
        <f t="shared" si="5"/>
        <v>8.8500098419227946</v>
      </c>
      <c r="U28" s="16">
        <f t="shared" si="6"/>
        <v>0.65608968685936164</v>
      </c>
      <c r="V28" s="16">
        <f t="shared" si="7"/>
        <v>8.1842479020193495E-2</v>
      </c>
      <c r="W28" s="16">
        <f t="shared" si="8"/>
        <v>1.4905795439935095E-2</v>
      </c>
      <c r="X28" s="16">
        <f t="shared" si="9"/>
        <v>3.6058033298683777E-3</v>
      </c>
      <c r="Y28" s="16">
        <f t="shared" si="10"/>
        <v>1.0851080963894197E-3</v>
      </c>
      <c r="Z28" s="16">
        <f t="shared" si="11"/>
        <v>3.8765621682999548E-4</v>
      </c>
      <c r="AA28" s="16">
        <f t="shared" si="12"/>
        <v>1.5886376721835929E-4</v>
      </c>
      <c r="AB28" s="14">
        <f t="shared" si="13"/>
        <v>7.2784033492044573E-5</v>
      </c>
      <c r="AC28" s="17"/>
      <c r="AD28" s="18"/>
      <c r="AE28" s="18"/>
      <c r="AF28" s="36"/>
      <c r="AG28" s="15">
        <v>200</v>
      </c>
      <c r="AH28" s="28">
        <v>0.9999999800741135</v>
      </c>
      <c r="AI28" s="28">
        <v>0.99999636371992218</v>
      </c>
      <c r="AJ28" s="28">
        <v>0.9999176400245825</v>
      </c>
      <c r="AK28" s="28">
        <v>0.99933938033433944</v>
      </c>
      <c r="AL28" s="28">
        <v>0.99707157384806322</v>
      </c>
      <c r="AM28" s="28">
        <v>0.9910154716361973</v>
      </c>
      <c r="AN28" s="28">
        <v>0.9783524461975398</v>
      </c>
      <c r="AO28" s="28">
        <v>0.95577957796912949</v>
      </c>
      <c r="AP28" s="28">
        <v>0.91960853166850387</v>
      </c>
      <c r="AQ28" s="28">
        <v>0.86585083705251742</v>
      </c>
      <c r="AR28" s="28">
        <v>0.79073045407776343</v>
      </c>
      <c r="AS28" s="28">
        <v>0.69232502038801114</v>
      </c>
      <c r="AT28" s="28">
        <v>0.57371483801734868</v>
      </c>
      <c r="AU28" s="28">
        <v>0.44584381356431602</v>
      </c>
      <c r="AV28" s="17"/>
    </row>
    <row r="29" spans="3:48" ht="30" customHeight="1" x14ac:dyDescent="0.25">
      <c r="K29" s="2"/>
      <c r="L29" s="17"/>
      <c r="M29" s="42"/>
      <c r="N29" s="15">
        <v>210</v>
      </c>
      <c r="O29" s="14">
        <f t="shared" si="0"/>
        <v>7.9000001118432358E+17</v>
      </c>
      <c r="P29" s="14">
        <f t="shared" si="1"/>
        <v>130001736342.98502</v>
      </c>
      <c r="Q29" s="16">
        <f t="shared" si="2"/>
        <v>11190221.538856884</v>
      </c>
      <c r="R29" s="16">
        <f t="shared" si="3"/>
        <v>21721.278399846047</v>
      </c>
      <c r="S29" s="16">
        <f t="shared" si="4"/>
        <v>251.05904938481095</v>
      </c>
      <c r="T29" s="16">
        <f t="shared" si="5"/>
        <v>8.8500098418271058</v>
      </c>
      <c r="U29" s="16">
        <f t="shared" si="6"/>
        <v>0.65608968700996062</v>
      </c>
      <c r="V29" s="16">
        <f t="shared" si="7"/>
        <v>8.1842479456923384E-2</v>
      </c>
      <c r="W29" s="16">
        <f t="shared" si="8"/>
        <v>1.4905794197681918E-2</v>
      </c>
      <c r="X29" s="16">
        <f t="shared" si="9"/>
        <v>3.6058044563989891E-3</v>
      </c>
      <c r="Y29" s="16">
        <f t="shared" si="10"/>
        <v>1.0851063939137143E-3</v>
      </c>
      <c r="Z29" s="16">
        <f t="shared" si="11"/>
        <v>3.8765696503733688E-4</v>
      </c>
      <c r="AA29" s="16">
        <f t="shared" si="12"/>
        <v>1.5886327679597614E-4</v>
      </c>
      <c r="AB29" s="14">
        <f t="shared" si="13"/>
        <v>7.2783891155876317E-5</v>
      </c>
      <c r="AC29" s="17"/>
      <c r="AD29" s="18"/>
      <c r="AE29" s="18"/>
      <c r="AF29" s="36"/>
      <c r="AG29" s="15">
        <v>210</v>
      </c>
      <c r="AH29" s="28">
        <v>0.99999998071181118</v>
      </c>
      <c r="AI29" s="28">
        <v>0.99999648019218901</v>
      </c>
      <c r="AJ29" s="28">
        <v>0.99992027603966283</v>
      </c>
      <c r="AK29" s="28">
        <v>0.99936053595784047</v>
      </c>
      <c r="AL29" s="28">
        <v>0.99716555775816784</v>
      </c>
      <c r="AM29" s="28">
        <v>0.99130546351290671</v>
      </c>
      <c r="AN29" s="28">
        <v>0.97905913293709501</v>
      </c>
      <c r="AO29" s="28">
        <v>0.95725002337012854</v>
      </c>
      <c r="AP29" s="28">
        <v>0.92234954165673277</v>
      </c>
      <c r="AQ29" s="28">
        <v>0.87055334601739442</v>
      </c>
      <c r="AR29" s="28">
        <v>0.79822358915867631</v>
      </c>
      <c r="AS29" s="28">
        <v>0.70332770512204601</v>
      </c>
      <c r="AT29" s="28">
        <v>0.5882667629583852</v>
      </c>
      <c r="AU29" s="28">
        <v>0.46270638363980715</v>
      </c>
      <c r="AV29" s="17"/>
    </row>
    <row r="30" spans="3:48" ht="30" customHeight="1" x14ac:dyDescent="0.25">
      <c r="K30" s="2"/>
      <c r="L30" s="17"/>
      <c r="M30" s="42"/>
      <c r="N30" s="15">
        <v>220</v>
      </c>
      <c r="O30" s="14">
        <f t="shared" si="0"/>
        <v>7.8999999151060954E+17</v>
      </c>
      <c r="P30" s="14">
        <f t="shared" si="1"/>
        <v>129998987634.99883</v>
      </c>
      <c r="Q30" s="16">
        <f t="shared" si="2"/>
        <v>11190221.538873192</v>
      </c>
      <c r="R30" s="16">
        <f t="shared" si="3"/>
        <v>21721.278399685558</v>
      </c>
      <c r="S30" s="16">
        <f t="shared" si="4"/>
        <v>251.05904938542039</v>
      </c>
      <c r="T30" s="16">
        <f t="shared" si="5"/>
        <v>8.8500098419544209</v>
      </c>
      <c r="U30" s="16">
        <f t="shared" si="6"/>
        <v>0.65608968667569112</v>
      </c>
      <c r="V30" s="16">
        <f t="shared" si="7"/>
        <v>8.1842478964607321E-2</v>
      </c>
      <c r="W30" s="16">
        <f t="shared" si="8"/>
        <v>1.4905795713342681E-2</v>
      </c>
      <c r="X30" s="16">
        <f t="shared" si="9"/>
        <v>3.6058037994795154E-3</v>
      </c>
      <c r="Y30" s="16">
        <f t="shared" si="10"/>
        <v>1.0851074546593647E-3</v>
      </c>
      <c r="Z30" s="16">
        <f t="shared" si="11"/>
        <v>3.8765642102608406E-4</v>
      </c>
      <c r="AA30" s="16">
        <f t="shared" si="12"/>
        <v>1.5886389689267924E-4</v>
      </c>
      <c r="AB30" s="14">
        <f t="shared" si="13"/>
        <v>7.2783530940939269E-5</v>
      </c>
      <c r="AC30" s="17"/>
      <c r="AD30" s="18"/>
      <c r="AE30" s="18"/>
      <c r="AF30" s="36"/>
      <c r="AG30" s="15">
        <v>220</v>
      </c>
      <c r="AH30" s="28">
        <v>0.99999998130082146</v>
      </c>
      <c r="AI30" s="28">
        <v>0.99999658765415556</v>
      </c>
      <c r="AJ30" s="28">
        <v>0.99992271078733774</v>
      </c>
      <c r="AK30" s="28">
        <v>0.99938007559395781</v>
      </c>
      <c r="AL30" s="28">
        <v>0.99725235064966178</v>
      </c>
      <c r="AM30" s="28">
        <v>0.99157317081748608</v>
      </c>
      <c r="AN30" s="28">
        <v>0.97971105122395896</v>
      </c>
      <c r="AO30" s="28">
        <v>0.95860498769381264</v>
      </c>
      <c r="AP30" s="28">
        <v>0.9248717150060014</v>
      </c>
      <c r="AQ30" s="28">
        <v>0.87487499826546933</v>
      </c>
      <c r="AR30" s="28">
        <v>0.80510990474124311</v>
      </c>
      <c r="AS30" s="28">
        <v>0.71346909707461359</v>
      </c>
      <c r="AT30" s="28">
        <v>0.60179208842567478</v>
      </c>
      <c r="AU30" s="28">
        <v>0.47861062711795149</v>
      </c>
      <c r="AV30" s="17"/>
    </row>
    <row r="31" spans="3:48" ht="30" customHeight="1" x14ac:dyDescent="0.25">
      <c r="K31" s="2"/>
      <c r="L31" s="17"/>
      <c r="M31" s="42"/>
      <c r="N31" s="15">
        <v>230</v>
      </c>
      <c r="O31" s="14">
        <f t="shared" si="0"/>
        <v>7.900000118541943E+17</v>
      </c>
      <c r="P31" s="14">
        <f t="shared" si="1"/>
        <v>129999999993.06456</v>
      </c>
      <c r="Q31" s="16">
        <f t="shared" si="2"/>
        <v>11190221.538828826</v>
      </c>
      <c r="R31" s="16">
        <f t="shared" si="3"/>
        <v>21721.27840008754</v>
      </c>
      <c r="S31" s="16">
        <f t="shared" si="4"/>
        <v>251.05904938594657</v>
      </c>
      <c r="T31" s="16">
        <f t="shared" si="5"/>
        <v>8.8500098409176466</v>
      </c>
      <c r="U31" s="16">
        <f t="shared" si="6"/>
        <v>0.65608968672781176</v>
      </c>
      <c r="V31" s="16">
        <f t="shared" si="7"/>
        <v>8.184247866007191E-2</v>
      </c>
      <c r="W31" s="16">
        <f t="shared" si="8"/>
        <v>1.4905795269123518E-2</v>
      </c>
      <c r="X31" s="16">
        <f t="shared" si="9"/>
        <v>3.6058035096050542E-3</v>
      </c>
      <c r="Y31" s="16">
        <f t="shared" si="10"/>
        <v>1.0851064993940894E-3</v>
      </c>
      <c r="Z31" s="16">
        <f t="shared" si="11"/>
        <v>3.8765747988360141E-4</v>
      </c>
      <c r="AA31" s="16">
        <f t="shared" si="12"/>
        <v>1.5886307388151183E-4</v>
      </c>
      <c r="AB31" s="14">
        <f t="shared" si="13"/>
        <v>7.2782648566795412E-5</v>
      </c>
      <c r="AC31" s="17"/>
      <c r="AD31" s="18"/>
      <c r="AE31" s="18"/>
      <c r="AF31" s="36"/>
      <c r="AG31" s="15">
        <v>230</v>
      </c>
      <c r="AH31" s="28">
        <v>0.99999998184683225</v>
      </c>
      <c r="AI31" s="28">
        <v>0.99999668730260038</v>
      </c>
      <c r="AJ31" s="28">
        <v>0.99992496777939022</v>
      </c>
      <c r="AK31" s="28">
        <v>0.99939818808848524</v>
      </c>
      <c r="AL31" s="28">
        <v>0.99733279405185926</v>
      </c>
      <c r="AM31" s="28">
        <v>0.99182121086411479</v>
      </c>
      <c r="AN31" s="28">
        <v>0.98031467870068112</v>
      </c>
      <c r="AO31" s="28">
        <v>0.95985827412310931</v>
      </c>
      <c r="AP31" s="28">
        <v>0.92720151465500178</v>
      </c>
      <c r="AQ31" s="28">
        <v>0.87886220717546892</v>
      </c>
      <c r="AR31" s="28">
        <v>0.81146211476709729</v>
      </c>
      <c r="AS31" s="28">
        <v>0.7228477536380562</v>
      </c>
      <c r="AT31" s="28">
        <v>0.61438817554650516</v>
      </c>
      <c r="AU31" s="28">
        <v>0.49361861700081017</v>
      </c>
      <c r="AV31" s="17"/>
    </row>
    <row r="32" spans="3:48" ht="30" customHeight="1" x14ac:dyDescent="0.25">
      <c r="K32" s="2"/>
      <c r="L32" s="17"/>
      <c r="M32" s="42"/>
      <c r="N32" s="15">
        <v>240</v>
      </c>
      <c r="O32" s="14">
        <f t="shared" si="0"/>
        <v>7.8999968230772442E+17</v>
      </c>
      <c r="P32" s="14">
        <f t="shared" si="1"/>
        <v>130000000009.05038</v>
      </c>
      <c r="Q32" s="16">
        <f t="shared" si="2"/>
        <v>11190221.5389536</v>
      </c>
      <c r="R32" s="16">
        <f t="shared" si="3"/>
        <v>21721.278399484905</v>
      </c>
      <c r="S32" s="16">
        <f t="shared" si="4"/>
        <v>251.05904938561312</v>
      </c>
      <c r="T32" s="16">
        <f t="shared" si="5"/>
        <v>8.8500098416039208</v>
      </c>
      <c r="U32" s="16">
        <f t="shared" si="6"/>
        <v>0.65608968715522342</v>
      </c>
      <c r="V32" s="16">
        <f t="shared" si="7"/>
        <v>8.1842479318192982E-2</v>
      </c>
      <c r="W32" s="16">
        <f t="shared" si="8"/>
        <v>1.4905795369743097E-2</v>
      </c>
      <c r="X32" s="16">
        <f t="shared" si="9"/>
        <v>3.6058049573629387E-3</v>
      </c>
      <c r="Y32" s="16">
        <f t="shared" si="10"/>
        <v>1.0851067658662374E-3</v>
      </c>
      <c r="Z32" s="16">
        <f t="shared" si="11"/>
        <v>3.8765646995143275E-4</v>
      </c>
      <c r="AA32" s="16">
        <f t="shared" si="12"/>
        <v>1.5886435832748077E-4</v>
      </c>
      <c r="AB32" s="14">
        <f t="shared" si="13"/>
        <v>7.2783312608075138E-5</v>
      </c>
      <c r="AC32" s="17"/>
      <c r="AD32" s="18"/>
      <c r="AE32" s="18"/>
      <c r="AF32" s="37"/>
      <c r="AG32" s="15">
        <v>240</v>
      </c>
      <c r="AH32" s="28">
        <v>0.99999998235465271</v>
      </c>
      <c r="AI32" s="28">
        <v>0.99999677997342418</v>
      </c>
      <c r="AJ32" s="28">
        <v>0.99992706690934574</v>
      </c>
      <c r="AK32" s="28">
        <v>0.99941503321625014</v>
      </c>
      <c r="AL32" s="28">
        <v>0.99740759978967408</v>
      </c>
      <c r="AM32" s="28">
        <v>0.99205179628890949</v>
      </c>
      <c r="AN32" s="28">
        <v>0.98087548542192649</v>
      </c>
      <c r="AO32" s="28">
        <v>0.96102151986228013</v>
      </c>
      <c r="AP32" s="28">
        <v>0.92936122555649148</v>
      </c>
      <c r="AQ32" s="28">
        <v>0.88255401518020293</v>
      </c>
      <c r="AR32" s="28">
        <v>0.81734213528786304</v>
      </c>
      <c r="AS32" s="28">
        <v>0.73154640939450266</v>
      </c>
      <c r="AT32" s="28">
        <v>0.62614652873224608</v>
      </c>
      <c r="AU32" s="28">
        <v>0.50779542707593817</v>
      </c>
      <c r="AV32" s="17"/>
    </row>
    <row r="33" spans="11:48" ht="30" customHeight="1" x14ac:dyDescent="0.25">
      <c r="K33" s="2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8"/>
      <c r="AE33" s="18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</row>
    <row r="34" spans="11:48" ht="30" customHeight="1" x14ac:dyDescent="0.25">
      <c r="K34" s="2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8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</row>
    <row r="35" spans="11:48" ht="30" customHeight="1" x14ac:dyDescent="0.25">
      <c r="K35" s="2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8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</row>
    <row r="36" spans="11:48" ht="30" customHeight="1" x14ac:dyDescent="0.25">
      <c r="K36" s="2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8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</row>
    <row r="37" spans="11:48" ht="30" customHeight="1" x14ac:dyDescent="0.25">
      <c r="K37" s="2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8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</row>
    <row r="38" spans="11:48" ht="30" customHeight="1" x14ac:dyDescent="0.25">
      <c r="K38" s="2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8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</row>
    <row r="39" spans="11:48" ht="30" customHeight="1" x14ac:dyDescent="0.25">
      <c r="K39" s="2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</row>
    <row r="40" spans="11:48" ht="30" customHeight="1" x14ac:dyDescent="0.25">
      <c r="K40" s="2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</row>
    <row r="41" spans="11:48" ht="30" customHeight="1" x14ac:dyDescent="0.25">
      <c r="K41" s="2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</row>
    <row r="42" spans="11:48" ht="30" customHeight="1" x14ac:dyDescent="0.25"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</row>
    <row r="43" spans="11:48" ht="30" customHeight="1" x14ac:dyDescent="0.25"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</row>
    <row r="44" spans="11:48" ht="30" customHeight="1" x14ac:dyDescent="0.25"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</row>
    <row r="45" spans="11:48" ht="30" customHeight="1" x14ac:dyDescent="0.25"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</row>
    <row r="46" spans="11:48" ht="30" customHeight="1" x14ac:dyDescent="0.25"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</row>
    <row r="47" spans="11:48" ht="30" customHeight="1" x14ac:dyDescent="0.25"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</row>
    <row r="48" spans="11:48" ht="30" customHeight="1" x14ac:dyDescent="0.25"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</row>
    <row r="49" spans="12:48" ht="30" customHeight="1" x14ac:dyDescent="0.25"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</row>
    <row r="50" spans="12:48" ht="30" customHeight="1" x14ac:dyDescent="0.25"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</row>
    <row r="51" spans="12:48" ht="30" customHeight="1" x14ac:dyDescent="0.25"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</row>
    <row r="52" spans="12:48" ht="30" customHeight="1" x14ac:dyDescent="0.25"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</row>
    <row r="53" spans="12:48" ht="30" customHeight="1" x14ac:dyDescent="0.25"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</row>
    <row r="54" spans="12:48" ht="30" customHeight="1" x14ac:dyDescent="0.25"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</row>
    <row r="55" spans="12:48" ht="30" customHeight="1" x14ac:dyDescent="0.25"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</row>
    <row r="56" spans="12:48" ht="30" customHeight="1" x14ac:dyDescent="0.25"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</row>
    <row r="57" spans="12:48" ht="30" customHeight="1" x14ac:dyDescent="0.25"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</row>
    <row r="58" spans="12:48" ht="30" customHeight="1" x14ac:dyDescent="0.25"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</row>
    <row r="59" spans="12:48" ht="30" customHeight="1" x14ac:dyDescent="0.25"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</row>
    <row r="60" spans="12:48" ht="30" customHeight="1" x14ac:dyDescent="0.25"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</row>
    <row r="61" spans="12:48" ht="30" customHeight="1" x14ac:dyDescent="0.25"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</row>
    <row r="62" spans="12:48" ht="30" customHeight="1" x14ac:dyDescent="0.25"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</row>
    <row r="63" spans="12:48" ht="30" customHeight="1" x14ac:dyDescent="0.25">
      <c r="M63" s="7"/>
      <c r="N63" s="11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</row>
    <row r="64" spans="12:48" ht="30" customHeight="1" x14ac:dyDescent="0.25">
      <c r="M64" s="38"/>
      <c r="N64" s="13"/>
      <c r="O64" s="10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</row>
    <row r="65" spans="13:30" ht="30" customHeight="1" x14ac:dyDescent="0.25">
      <c r="M65" s="38"/>
      <c r="N65" s="13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</row>
    <row r="66" spans="13:30" ht="30" customHeight="1" x14ac:dyDescent="0.25">
      <c r="M66" s="38"/>
      <c r="N66" s="13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</row>
    <row r="67" spans="13:30" ht="30" customHeight="1" x14ac:dyDescent="0.25">
      <c r="M67" s="38"/>
      <c r="N67" s="13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</row>
    <row r="68" spans="13:30" ht="30" customHeight="1" x14ac:dyDescent="0.25">
      <c r="M68" s="38"/>
      <c r="N68" s="13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</row>
    <row r="69" spans="13:30" ht="30" customHeight="1" x14ac:dyDescent="0.25">
      <c r="M69" s="38"/>
      <c r="N69" s="13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</row>
    <row r="70" spans="13:30" ht="30" customHeight="1" x14ac:dyDescent="0.25">
      <c r="M70" s="38"/>
      <c r="N70" s="13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</row>
    <row r="71" spans="13:30" ht="30" customHeight="1" x14ac:dyDescent="0.25">
      <c r="M71" s="38"/>
      <c r="N71" s="13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</row>
    <row r="72" spans="13:30" ht="30" customHeight="1" x14ac:dyDescent="0.25">
      <c r="M72" s="38"/>
      <c r="N72" s="13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</row>
    <row r="73" spans="13:30" ht="30" customHeight="1" x14ac:dyDescent="0.25">
      <c r="M73" s="38"/>
      <c r="N73" s="13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</row>
    <row r="74" spans="13:30" ht="30" customHeight="1" x14ac:dyDescent="0.25">
      <c r="M74" s="38"/>
      <c r="N74" s="13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</row>
    <row r="75" spans="13:30" ht="30" customHeight="1" x14ac:dyDescent="0.25">
      <c r="M75" s="38"/>
      <c r="N75" s="13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</row>
    <row r="76" spans="13:30" ht="30" customHeight="1" x14ac:dyDescent="0.25">
      <c r="M76" s="38"/>
      <c r="N76" s="13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</row>
    <row r="77" spans="13:30" ht="30" customHeight="1" x14ac:dyDescent="0.25">
      <c r="M77" s="38"/>
      <c r="N77" s="13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</row>
    <row r="78" spans="13:30" ht="30" customHeight="1" x14ac:dyDescent="0.25">
      <c r="M78" s="38"/>
      <c r="N78" s="13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</row>
    <row r="79" spans="13:30" ht="30" customHeight="1" x14ac:dyDescent="0.25">
      <c r="M79" s="38"/>
      <c r="N79" s="13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</row>
    <row r="80" spans="13:30" ht="30" customHeight="1" x14ac:dyDescent="0.25">
      <c r="M80" s="38"/>
      <c r="N80" s="13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</row>
    <row r="81" spans="13:30" ht="30" customHeight="1" x14ac:dyDescent="0.25">
      <c r="M81" s="38"/>
      <c r="N81" s="13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</row>
    <row r="82" spans="13:30" ht="30" customHeight="1" x14ac:dyDescent="0.25">
      <c r="M82" s="38"/>
      <c r="N82" s="13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</row>
    <row r="83" spans="13:30" ht="30" customHeight="1" x14ac:dyDescent="0.25">
      <c r="M83" s="38"/>
      <c r="N83" s="13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</row>
    <row r="84" spans="13:30" ht="30" customHeight="1" x14ac:dyDescent="0.25">
      <c r="M84" s="38"/>
      <c r="N84" s="13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</row>
    <row r="85" spans="13:30" ht="30" customHeight="1" x14ac:dyDescent="0.25">
      <c r="M85" s="38"/>
      <c r="N85" s="13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</row>
    <row r="86" spans="13:30" ht="30" customHeight="1" x14ac:dyDescent="0.25">
      <c r="M86" s="38"/>
      <c r="N86" s="13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</row>
    <row r="87" spans="13:30" ht="30" customHeight="1" x14ac:dyDescent="0.25">
      <c r="M87" s="38"/>
      <c r="N87" s="13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</row>
    <row r="88" spans="13:30" ht="30" customHeight="1" x14ac:dyDescent="0.25">
      <c r="M88" s="38"/>
      <c r="N88" s="13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</row>
    <row r="89" spans="13:30" ht="30" customHeight="1" x14ac:dyDescent="0.25"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</row>
  </sheetData>
  <scenarios current="0">
    <scenario name="1" count="1" user="Auteur" comment="Créé par Auteur le 1/17/2020">
      <inputCells r="AU8" val="0.0000324426901473797" numFmtId="165"/>
    </scenario>
  </scenarios>
  <mergeCells count="10">
    <mergeCell ref="M64:M88"/>
    <mergeCell ref="M2:P2"/>
    <mergeCell ref="F3:K3"/>
    <mergeCell ref="E1:H1"/>
    <mergeCell ref="M8:M32"/>
    <mergeCell ref="AH4:AU4"/>
    <mergeCell ref="AH6:AU6"/>
    <mergeCell ref="AF8:AF32"/>
    <mergeCell ref="O4:AB4"/>
    <mergeCell ref="O6:AB6"/>
  </mergeCells>
  <conditionalFormatting sqref="K5:K21">
    <cfRule type="cellIs" dxfId="16" priority="10" operator="greaterThan">
      <formula>3000</formula>
    </cfRule>
  </conditionalFormatting>
  <conditionalFormatting sqref="D6:G8 H6:N6 H7:M8 N7:N32 D1:P3 D4:O4 I9:L19 K7:K21 O8:AB32 AH8:AU32 D5:M5">
    <cfRule type="containsText" dxfId="15" priority="9" operator="containsText" text="X">
      <formula>NOT(ISERROR(SEARCH("X",D1)))</formula>
    </cfRule>
  </conditionalFormatting>
  <conditionalFormatting sqref="AF7:AF8 AG7:AG32">
    <cfRule type="containsText" dxfId="14" priority="8" operator="containsText" text="X">
      <formula>NOT(ISERROR(SEARCH("X",AF7)))</formula>
    </cfRule>
  </conditionalFormatting>
  <conditionalFormatting sqref="M63:M64 O64:O75 N63:N88">
    <cfRule type="containsText" dxfId="13" priority="7" operator="containsText" text="X">
      <formula>NOT(ISERROR(SEARCH("X",M63)))</formula>
    </cfRule>
  </conditionalFormatting>
  <conditionalFormatting sqref="AH8:AU32">
    <cfRule type="cellIs" dxfId="12" priority="3" operator="lessThan">
      <formula>0.5</formula>
    </cfRule>
    <cfRule type="cellIs" dxfId="11" priority="5" operator="greaterThan">
      <formula>0.99</formula>
    </cfRule>
    <cfRule type="cellIs" dxfId="10" priority="6" operator="greaterThan">
      <formula>0.9</formula>
    </cfRule>
  </conditionalFormatting>
  <conditionalFormatting sqref="AH4">
    <cfRule type="containsText" dxfId="9" priority="2" operator="containsText" text="X">
      <formula>NOT(ISERROR(SEARCH("X",AH4)))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réaction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2020-01-20T17:42:52Z</dcterms:modified>
</cp:coreProperties>
</file>