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martin\Documents\VBA\"/>
    </mc:Choice>
  </mc:AlternateContent>
  <bookViews>
    <workbookView xWindow="0" yWindow="0" windowWidth="23010" windowHeight="8310" activeTab="3"/>
  </bookViews>
  <sheets>
    <sheet name="Src_data" sheetId="32" r:id="rId1"/>
    <sheet name="Lists" sheetId="44" r:id="rId2"/>
    <sheet name="Extensions" sheetId="41" state="hidden" r:id="rId3"/>
    <sheet name="Find a price" sheetId="57" r:id="rId4"/>
    <sheet name="Make a quote" sheetId="33" state="hidden" r:id="rId5"/>
    <sheet name="Finishes" sheetId="37" state="hidden" r:id="rId6"/>
    <sheet name="Knobs" sheetId="38" state="hidden" r:id="rId7"/>
  </sheets>
  <definedNames>
    <definedName name="_xlnm._FilterDatabase" localSheetId="5" hidden="1">Finishes!$A$2:$E$34</definedName>
    <definedName name="fp_cyl_price">'Find a price'!$C$24</definedName>
    <definedName name="fp_cyl_type">'Find a price'!$C$18</definedName>
    <definedName name="fp_discount_rate">'Find a price'!$C$6</definedName>
    <definedName name="fp_ext_6_yn">'Find a price'!$C$14</definedName>
    <definedName name="fp_ext_init_yn">'Find a price'!$C$13</definedName>
    <definedName name="fp_ext_yn">'Find a price'!$C$12</definedName>
    <definedName name="fp_finishes">'Find a price'!$C$21</definedName>
    <definedName name="fp_ins_length">'Find a price'!$C$19</definedName>
    <definedName name="fp_key_price">'Find a price'!$C$30</definedName>
    <definedName name="fp_key_type">'Find a price'!$C$28</definedName>
    <definedName name="fp_knob_type">'Find a price'!$C$22</definedName>
    <definedName name="fp_out_length">'Find a price'!$C$20</definedName>
    <definedName name="fp_pin">'Find a price'!$C$9</definedName>
    <definedName name="fp_profile">'Find a price'!$C$8</definedName>
    <definedName name="fp_system">'Find a price'!$C$10</definedName>
    <definedName name="list_cyl_type">Lists!$E$1:$E$3</definedName>
    <definedName name="list_discount_rate">Lists!$L$1:$L$101</definedName>
    <definedName name="list_finishes">Finishes!$A$3:$A$34</definedName>
    <definedName name="list_key_typ">Lists!$F$1:$F$4</definedName>
    <definedName name="list_key_type">Lists!$F$1:$F$4</definedName>
    <definedName name="list_knobs">Knobs!$A$2:$A$7</definedName>
    <definedName name="list_length_10">Lists!$H$2</definedName>
    <definedName name="list_length_ins">Lists!$I$2:$I$12</definedName>
    <definedName name="list_length_out">Lists!$J$2:$J$21</definedName>
    <definedName name="list_na">Lists!$G$1:$G$2</definedName>
    <definedName name="list_pins">Lists!$B$1:$B$3</definedName>
    <definedName name="list_profiles">Lists!$M$1:$M$11</definedName>
    <definedName name="list_quantity">Lists!$C$1:$C$1001</definedName>
    <definedName name="list_systems">Lists!$K$1:$K$3</definedName>
    <definedName name="list_yn">Lists!$A$1:$A$2</definedName>
    <definedName name="sd_adval_6months">Src_data!$C$22</definedName>
    <definedName name="sd_adval_6pins">Src_data!$C$23</definedName>
    <definedName name="sd_adval_7pins">Src_data!$C$24</definedName>
    <definedName name="sd_adval_ext_1">Src_data!$C$27</definedName>
    <definedName name="sd_adval_ext_2">Src_data!$C$29</definedName>
    <definedName name="sd_adval_GHS">Src_data!$C$26</definedName>
    <definedName name="sd_adval_HS">Src_data!$C$25</definedName>
    <definedName name="sd_adval_not_init">Src_data!$C$21</definedName>
    <definedName name="sd_cyl_types">Src_data!$C$5:$E$5</definedName>
    <definedName name="sd_key_price_6">Src_data!$C$18</definedName>
    <definedName name="sd_key_types">Src_data!$F$5:$G$5</definedName>
    <definedName name="sd_profiles">Src_data!$B$6:$B$16</definedName>
    <definedName name="tbl_base_cyl_price">Src_data!$C$6:$E$16</definedName>
    <definedName name="tbl_base_key_price">Src_data!$F$6:$G$16</definedName>
    <definedName name="tble_extensions">Extensions!$C$3:$D$142</definedName>
    <definedName name="_xlnm.Print_Area" localSheetId="5">Finishes!$A$1:$O$34</definedName>
    <definedName name="_xlnm.Print_Area" localSheetId="6">Knobs!$A$1:$N$40</definedName>
  </definedNames>
  <calcPr calcId="162913"/>
  <fileRecoveryPr repairLoad="1"/>
</workbook>
</file>

<file path=xl/calcChain.xml><?xml version="1.0" encoding="utf-8"?>
<calcChain xmlns="http://schemas.openxmlformats.org/spreadsheetml/2006/main">
  <c r="E34" i="37" l="1"/>
  <c r="E33" i="37"/>
  <c r="E32" i="37"/>
  <c r="E31" i="37"/>
  <c r="E30" i="37"/>
  <c r="E29" i="37"/>
  <c r="E28" i="37"/>
  <c r="E27" i="37"/>
  <c r="E26" i="37"/>
  <c r="E25" i="37"/>
  <c r="E24" i="37"/>
  <c r="E23" i="37"/>
  <c r="E22" i="37"/>
  <c r="E21" i="37"/>
  <c r="E20" i="37"/>
  <c r="E19" i="37"/>
  <c r="E18" i="37"/>
  <c r="E17" i="37"/>
  <c r="E16" i="37"/>
  <c r="E15" i="37"/>
  <c r="E14" i="37"/>
  <c r="E13" i="37"/>
  <c r="E12" i="37"/>
  <c r="E11" i="37"/>
  <c r="E10" i="37"/>
  <c r="E9" i="37"/>
  <c r="E8" i="37"/>
  <c r="E7" i="37"/>
  <c r="E6" i="37"/>
  <c r="E5" i="37"/>
  <c r="E4" i="37"/>
  <c r="E3" i="37"/>
  <c r="S35" i="33"/>
  <c r="S34" i="33"/>
  <c r="S33" i="33"/>
  <c r="S32" i="33"/>
  <c r="S31" i="33"/>
  <c r="R31" i="33"/>
  <c r="Q31" i="33"/>
  <c r="P31" i="33"/>
  <c r="O31" i="33"/>
  <c r="T30" i="33"/>
  <c r="S30" i="33"/>
  <c r="R30" i="33"/>
  <c r="Q30" i="33"/>
  <c r="P30" i="33"/>
  <c r="O30" i="33"/>
  <c r="N30" i="33"/>
  <c r="M30" i="33"/>
  <c r="L30" i="33"/>
  <c r="K30" i="33"/>
  <c r="T29" i="33"/>
  <c r="S29" i="33"/>
  <c r="R29" i="33"/>
  <c r="Q29" i="33"/>
  <c r="P29" i="33"/>
  <c r="O29" i="33"/>
  <c r="N29" i="33"/>
  <c r="M29" i="33"/>
  <c r="L29" i="33"/>
  <c r="K29" i="33"/>
  <c r="T28" i="33"/>
  <c r="S28" i="33"/>
  <c r="R28" i="33"/>
  <c r="Q28" i="33"/>
  <c r="P28" i="33"/>
  <c r="O28" i="33"/>
  <c r="N28" i="33"/>
  <c r="M28" i="33"/>
  <c r="L28" i="33"/>
  <c r="K28" i="33"/>
  <c r="T27" i="33"/>
  <c r="S27" i="33"/>
  <c r="R27" i="33"/>
  <c r="Q27" i="33"/>
  <c r="P27" i="33"/>
  <c r="O27" i="33"/>
  <c r="N27" i="33"/>
  <c r="M27" i="33"/>
  <c r="L27" i="33"/>
  <c r="K27" i="33"/>
  <c r="T26" i="33"/>
  <c r="S26" i="33"/>
  <c r="R26" i="33"/>
  <c r="Q26" i="33"/>
  <c r="P26" i="33"/>
  <c r="O26" i="33"/>
  <c r="N26" i="33"/>
  <c r="M26" i="33"/>
  <c r="L26" i="33"/>
  <c r="K26" i="33"/>
  <c r="T25" i="33"/>
  <c r="S25" i="33"/>
  <c r="R25" i="33"/>
  <c r="Q25" i="33"/>
  <c r="P25" i="33"/>
  <c r="O25" i="33"/>
  <c r="N25" i="33"/>
  <c r="M25" i="33"/>
  <c r="L25" i="33"/>
  <c r="K25" i="33"/>
  <c r="T24" i="33"/>
  <c r="S24" i="33"/>
  <c r="R24" i="33"/>
  <c r="Q24" i="33"/>
  <c r="P24" i="33"/>
  <c r="O24" i="33"/>
  <c r="N24" i="33"/>
  <c r="M24" i="33"/>
  <c r="L24" i="33"/>
  <c r="K24" i="33"/>
  <c r="T23" i="33"/>
  <c r="S23" i="33"/>
  <c r="R23" i="33"/>
  <c r="Q23" i="33"/>
  <c r="P23" i="33"/>
  <c r="O23" i="33"/>
  <c r="N23" i="33"/>
  <c r="M23" i="33"/>
  <c r="L23" i="33"/>
  <c r="K23" i="33"/>
  <c r="T22" i="33"/>
  <c r="S22" i="33"/>
  <c r="R22" i="33"/>
  <c r="Q22" i="33"/>
  <c r="P22" i="33"/>
  <c r="O22" i="33"/>
  <c r="N22" i="33"/>
  <c r="M22" i="33"/>
  <c r="L22" i="33"/>
  <c r="K22" i="33"/>
  <c r="E14" i="33"/>
  <c r="E12" i="33"/>
  <c r="F10" i="33"/>
  <c r="D142" i="41"/>
  <c r="C142" i="41"/>
  <c r="B142" i="41"/>
  <c r="D141" i="41"/>
  <c r="C141" i="41"/>
  <c r="B141" i="41"/>
  <c r="D140" i="41"/>
  <c r="C140" i="41"/>
  <c r="B140" i="41"/>
  <c r="D139" i="41"/>
  <c r="C139" i="41"/>
  <c r="B139" i="41"/>
  <c r="D138" i="41"/>
  <c r="C138" i="41"/>
  <c r="B138" i="41"/>
  <c r="D137" i="41"/>
  <c r="C137" i="41"/>
  <c r="B137" i="41"/>
  <c r="D136" i="41"/>
  <c r="C136" i="41"/>
  <c r="B136" i="41"/>
  <c r="D135" i="41"/>
  <c r="C135" i="41"/>
  <c r="B135" i="41"/>
  <c r="D134" i="41"/>
  <c r="C134" i="41"/>
  <c r="B134" i="41"/>
  <c r="D133" i="41"/>
  <c r="C133" i="41"/>
  <c r="B133" i="41"/>
  <c r="D132" i="41"/>
  <c r="C132" i="41"/>
  <c r="B132" i="41"/>
  <c r="D131" i="41"/>
  <c r="C131" i="41"/>
  <c r="B131" i="41"/>
  <c r="D130" i="41"/>
  <c r="C130" i="41"/>
  <c r="B130" i="41"/>
  <c r="D129" i="41"/>
  <c r="C129" i="41"/>
  <c r="B129" i="41"/>
  <c r="D128" i="41"/>
  <c r="C128" i="41"/>
  <c r="B128" i="41"/>
  <c r="D127" i="41"/>
  <c r="C127" i="41"/>
  <c r="B127" i="41"/>
  <c r="D126" i="41"/>
  <c r="C126" i="41"/>
  <c r="B126" i="41"/>
  <c r="D125" i="41"/>
  <c r="C125" i="41"/>
  <c r="C124" i="41"/>
  <c r="C123" i="41"/>
  <c r="C122" i="41"/>
  <c r="C121" i="41"/>
  <c r="C120" i="41"/>
  <c r="C119" i="41"/>
  <c r="C118" i="41"/>
  <c r="C117" i="41"/>
  <c r="C116" i="41"/>
  <c r="C115" i="41"/>
  <c r="C114" i="41"/>
  <c r="C113" i="41"/>
  <c r="C112" i="41"/>
  <c r="C111" i="41"/>
  <c r="C110" i="41"/>
  <c r="C109" i="41"/>
  <c r="C108" i="41"/>
  <c r="C107" i="41"/>
  <c r="C106" i="41"/>
  <c r="C105" i="41"/>
  <c r="C104" i="41"/>
  <c r="C103" i="41"/>
  <c r="C102" i="41"/>
  <c r="C101" i="41"/>
  <c r="C100" i="41"/>
  <c r="C99" i="41"/>
  <c r="C98" i="41"/>
  <c r="C97" i="41"/>
  <c r="C96" i="41"/>
  <c r="C95" i="41"/>
  <c r="C94" i="41"/>
  <c r="C93" i="41"/>
  <c r="C92" i="41"/>
  <c r="C91" i="41"/>
  <c r="C90" i="41"/>
  <c r="C89" i="41"/>
  <c r="C88" i="41"/>
  <c r="C87" i="41"/>
  <c r="C86" i="41"/>
  <c r="C85" i="41"/>
  <c r="C84" i="41"/>
  <c r="C83" i="41"/>
  <c r="C82" i="41"/>
  <c r="C81" i="41"/>
  <c r="C80" i="41"/>
  <c r="C79" i="41"/>
  <c r="C78" i="41"/>
  <c r="C77" i="41"/>
  <c r="C76" i="41"/>
  <c r="C75" i="41"/>
  <c r="C74" i="41"/>
  <c r="C73" i="41"/>
  <c r="C72" i="41"/>
  <c r="C71" i="41"/>
  <c r="C70" i="41"/>
  <c r="C69" i="41"/>
  <c r="C68" i="41"/>
  <c r="C67" i="41"/>
  <c r="C66" i="41"/>
  <c r="C65" i="41"/>
  <c r="C64" i="41"/>
  <c r="C63" i="41"/>
  <c r="C62" i="41"/>
  <c r="C61" i="41"/>
  <c r="C60" i="41"/>
  <c r="C59" i="41"/>
  <c r="C58" i="41"/>
  <c r="C57" i="41"/>
  <c r="C56" i="41"/>
  <c r="C55" i="41"/>
  <c r="C54" i="41"/>
  <c r="C53" i="41"/>
  <c r="C52" i="41"/>
  <c r="C51" i="41"/>
  <c r="C50" i="41"/>
  <c r="C49" i="41"/>
  <c r="C48" i="41"/>
  <c r="C47" i="41"/>
  <c r="C46" i="41"/>
  <c r="C45" i="41"/>
  <c r="C44" i="41"/>
  <c r="C43" i="41"/>
  <c r="C42" i="41"/>
  <c r="C41" i="41"/>
  <c r="C40" i="41"/>
  <c r="C39" i="41"/>
  <c r="C38" i="41"/>
  <c r="C37" i="41"/>
  <c r="C36" i="41"/>
  <c r="C35" i="41"/>
  <c r="C34" i="41"/>
  <c r="C33" i="41"/>
  <c r="C32" i="41"/>
  <c r="C31" i="41"/>
  <c r="C30" i="41"/>
  <c r="C29" i="41"/>
  <c r="C28" i="41"/>
  <c r="C27" i="41"/>
  <c r="C26" i="41"/>
  <c r="C25" i="41"/>
  <c r="C24" i="41"/>
  <c r="C23" i="41"/>
  <c r="C22" i="41"/>
  <c r="C21" i="41"/>
  <c r="C20" i="41"/>
  <c r="C19" i="41"/>
  <c r="C18" i="41"/>
  <c r="C17" i="41"/>
  <c r="C16" i="41"/>
  <c r="C15" i="41"/>
  <c r="C14" i="41"/>
  <c r="C13" i="41"/>
  <c r="C12" i="41"/>
  <c r="C11" i="41"/>
  <c r="C10" i="41"/>
  <c r="C9" i="41"/>
  <c r="C8" i="41"/>
  <c r="C7" i="41"/>
  <c r="C6" i="41"/>
  <c r="C5" i="41"/>
  <c r="C4" i="41"/>
  <c r="C3" i="41"/>
  <c r="J21" i="44"/>
  <c r="J20" i="44"/>
  <c r="J19" i="44"/>
  <c r="J18" i="44"/>
  <c r="J17" i="44"/>
  <c r="J16" i="44"/>
  <c r="J15" i="44"/>
  <c r="J14" i="44"/>
  <c r="J13" i="44"/>
  <c r="J12" i="44"/>
  <c r="I12" i="44"/>
  <c r="J11" i="44"/>
  <c r="I11" i="44"/>
  <c r="J10" i="44"/>
  <c r="I10" i="44"/>
  <c r="J9" i="44"/>
  <c r="I9" i="44"/>
  <c r="J8" i="44"/>
  <c r="I8" i="44"/>
  <c r="J7" i="44"/>
  <c r="I7" i="44"/>
  <c r="J6" i="44"/>
  <c r="I6" i="44"/>
  <c r="J5" i="44"/>
  <c r="I5" i="44"/>
  <c r="C28" i="32"/>
</calcChain>
</file>

<file path=xl/sharedStrings.xml><?xml version="1.0" encoding="utf-8"?>
<sst xmlns="http://schemas.openxmlformats.org/spreadsheetml/2006/main" count="234" uniqueCount="193">
  <si>
    <t>Dimension intérieure (côté bouton)</t>
  </si>
  <si>
    <t>Finition</t>
  </si>
  <si>
    <t>Type de bouton</t>
  </si>
  <si>
    <t>Oui</t>
  </si>
  <si>
    <t>Le plan a-t-il + de 6 mois?</t>
  </si>
  <si>
    <t>S'agit-il d'une extension sur plan existant?</t>
  </si>
  <si>
    <t>SP</t>
  </si>
  <si>
    <t>Double entrée</t>
  </si>
  <si>
    <t>Bouton</t>
  </si>
  <si>
    <t>MMVG</t>
  </si>
  <si>
    <t>H/NF</t>
  </si>
  <si>
    <t>Dimension extérieure (côté clé)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</si>
  <si>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</si>
  <si>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</si>
  <si>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</si>
  <si>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</si>
  <si>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</si>
  <si>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</si>
  <si>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</si>
  <si>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</si>
  <si>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</si>
  <si>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</si>
  <si>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Plus-value finition</t>
  </si>
  <si>
    <t>Nombre d'extension</t>
  </si>
  <si>
    <t>Variés</t>
  </si>
  <si>
    <t>Gap de 110 à 115mm</t>
  </si>
  <si>
    <t>Concatener</t>
  </si>
  <si>
    <t>Dont plus-value autre distributeur</t>
  </si>
  <si>
    <t>Dont plus-value plan de + de 6 mois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</si>
  <si>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</si>
  <si>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</si>
  <si>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</si>
  <si>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</si>
  <si>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</si>
  <si>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</si>
  <si>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</si>
  <si>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</si>
  <si>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</si>
  <si>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</si>
  <si>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</si>
  <si>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</si>
  <si>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</si>
  <si>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Demi-cylindre</t>
  </si>
  <si>
    <t>NA</t>
  </si>
  <si>
    <t>Cylindre</t>
  </si>
  <si>
    <t>Type d'article</t>
  </si>
  <si>
    <t>Article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</si>
  <si>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</si>
  <si>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</si>
  <si>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</si>
  <si>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</si>
  <si>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</si>
  <si>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</si>
  <si>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</si>
  <si>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</si>
  <si>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</si>
  <si>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</si>
  <si>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</si>
  <si>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</si>
  <si>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</si>
  <si>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</si>
  <si>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</si>
  <si>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</si>
  <si>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</si>
  <si>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</si>
  <si>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</si>
  <si>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</si>
  <si>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</si>
  <si>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</si>
  <si>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</si>
  <si>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</si>
  <si>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</si>
  <si>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</si>
  <si>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</si>
  <si>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</si>
  <si>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</si>
  <si>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</si>
  <si>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</si>
  <si>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</si>
  <si>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</si>
  <si>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</si>
  <si>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</si>
  <si>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</si>
  <si>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</si>
  <si>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</si>
  <si>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</si>
  <si>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</si>
  <si>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</si>
  <si>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</si>
  <si>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</si>
  <si>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</si>
  <si>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</si>
  <si>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</si>
  <si>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</si>
  <si>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</si>
  <si>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</si>
  <si>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</si>
  <si>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</si>
  <si>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</si>
  <si>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</si>
  <si>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</si>
  <si>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</si>
  <si>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</si>
  <si>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</si>
  <si>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</si>
  <si>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</si>
  <si>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</si>
  <si>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</si>
  <si>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</si>
  <si>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</si>
  <si>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</si>
  <si>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</si>
  <si>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</si>
  <si>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</si>
  <si>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</si>
  <si>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</si>
  <si>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</si>
  <si>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</si>
  <si>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</si>
  <si>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</si>
  <si>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</si>
  <si>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</si>
  <si>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</si>
  <si>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</si>
  <si>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</si>
  <si>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Prix unitaire brut</t>
  </si>
  <si>
    <t>Prix unitaire net</t>
  </si>
  <si>
    <t>Plus-value goupilles</t>
  </si>
  <si>
    <t>Plus-value système</t>
  </si>
  <si>
    <t>Plus-value extension(s)</t>
  </si>
  <si>
    <t>Distributeur :</t>
  </si>
  <si>
    <t>Client final :</t>
  </si>
  <si>
    <t>Projet :</t>
  </si>
  <si>
    <t>https://look-feel.ces.eu/</t>
  </si>
  <si>
    <t>Décocher pour enlever la PV PG/PP</t>
  </si>
  <si>
    <t>V/F Checkbox</t>
  </si>
  <si>
    <t>Added value</t>
  </si>
  <si>
    <t>More than 6 months since the creation</t>
  </si>
  <si>
    <t>7 pins</t>
  </si>
  <si>
    <t>6 pins</t>
  </si>
  <si>
    <t>Added values</t>
  </si>
  <si>
    <t>The client is not the initiator of the keyplan</t>
  </si>
  <si>
    <t>Masterkey system</t>
  </si>
  <si>
    <t>Grand masterkey system</t>
  </si>
  <si>
    <t>Added value per 5mm extension (from 55 to 115mm)</t>
  </si>
  <si>
    <t>Added value per 5mm extension (from 115 to 150mm)</t>
  </si>
  <si>
    <t>5,10€ per 5mm extension until the 10th one (included)</t>
  </si>
  <si>
    <t>After the 10th extension, 10,20€ per extension (for each extension since the first one)</t>
  </si>
  <si>
    <t>Delivery costs</t>
  </si>
  <si>
    <t>Cylinders</t>
  </si>
  <si>
    <t>Keys</t>
  </si>
  <si>
    <t>Carriage free</t>
  </si>
  <si>
    <t>Profiles</t>
  </si>
  <si>
    <t>Supplementary key with cylinder</t>
  </si>
  <si>
    <t>Key price after 6 months</t>
  </si>
  <si>
    <t>Finishes</t>
  </si>
  <si>
    <t>References</t>
  </si>
  <si>
    <t>Added value per cylinder</t>
  </si>
  <si>
    <t>Knob type</t>
  </si>
  <si>
    <t>Reference</t>
  </si>
  <si>
    <t>Lenghts</t>
  </si>
  <si>
    <t>Inside</t>
  </si>
  <si>
    <t>Outside</t>
  </si>
  <si>
    <t>Extension number</t>
  </si>
  <si>
    <t>Find a price</t>
  </si>
  <si>
    <t>General informations</t>
  </si>
  <si>
    <t>Discount rate</t>
  </si>
  <si>
    <t>Profile</t>
  </si>
  <si>
    <t>System</t>
  </si>
  <si>
    <t>Pin number</t>
  </si>
  <si>
    <t>Is it an extension on an existing keyplan?</t>
  </si>
  <si>
    <t>If yes, are you the initiator?</t>
  </si>
  <si>
    <t>6 months + age</t>
  </si>
  <si>
    <t>Find a cylinder price</t>
  </si>
  <si>
    <t>Find a key price</t>
  </si>
  <si>
    <t>Type of key</t>
  </si>
  <si>
    <t>Net price pre-tax</t>
  </si>
  <si>
    <t>Outside length</t>
  </si>
  <si>
    <t>Inside length</t>
  </si>
  <si>
    <t>Cylinder type</t>
  </si>
  <si>
    <t>Yes</t>
  </si>
  <si>
    <t>No</t>
  </si>
  <si>
    <t>Half cylinder</t>
  </si>
  <si>
    <t>Double entry cylinder</t>
  </si>
  <si>
    <t>Knob cylinder</t>
  </si>
  <si>
    <t>Cylinder</t>
  </si>
  <si>
    <t>Key</t>
  </si>
  <si>
    <t>SPS / Z / ZHS</t>
  </si>
  <si>
    <t>HS</t>
  </si>
  <si>
    <t>GHS</t>
  </si>
  <si>
    <t>Master key</t>
  </si>
  <si>
    <t>Single key</t>
  </si>
  <si>
    <t>Data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</si>
</sst>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0.0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1C5DA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/>
    </xf>
    <xf numFmtId="164" fontId="0" fillId="0" borderId="0" xfId="2" applyFont="1"/>
    <xf numFmtId="0" fontId="0" fillId="0" borderId="0" xfId="0" applyAlignment="1">
      <alignment vertical="center" wrapText="1"/>
    </xf>
    <xf numFmtId="0" fontId="0" fillId="0" borderId="0" xfId="0" applyFill="1"/>
    <xf numFmtId="0" fontId="5" fillId="2" borderId="0" xfId="0" applyFont="1" applyFill="1"/>
    <xf numFmtId="0" fontId="5" fillId="2" borderId="0" xfId="0" applyFont="1" applyFill="1" applyBorder="1"/>
    <xf numFmtId="0" fontId="5" fillId="2" borderId="1" xfId="0" applyFont="1" applyFill="1" applyBorder="1" applyAlignment="1">
      <alignment horizontal="center"/>
    </xf>
    <xf numFmtId="0" fontId="5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/>
    </xf>
    <xf numFmtId="165" fontId="5" fillId="2" borderId="0" xfId="0" applyNumberFormat="1" applyFont="1" applyFill="1" applyAlignment="1">
      <alignment horizontal="center"/>
    </xf>
    <xf numFmtId="165" fontId="5" fillId="2" borderId="0" xfId="0" applyNumberFormat="1" applyFont="1" applyFill="1" applyAlignment="1">
      <alignment horizontal="right"/>
    </xf>
    <xf numFmtId="0" fontId="5" fillId="2" borderId="0" xfId="0" applyFont="1" applyFill="1" applyBorder="1" applyAlignment="1">
      <alignment horizontal="right"/>
    </xf>
    <xf numFmtId="165" fontId="5" fillId="2" borderId="2" xfId="0" applyNumberFormat="1" applyFont="1" applyFill="1" applyBorder="1" applyAlignment="1">
      <alignment horizontal="right"/>
    </xf>
    <xf numFmtId="165" fontId="5" fillId="2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9" fontId="5" fillId="4" borderId="0" xfId="0" applyNumberFormat="1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5" fontId="3" fillId="5" borderId="2" xfId="0" applyNumberFormat="1" applyFont="1" applyFill="1" applyBorder="1" applyAlignment="1">
      <alignment horizontal="right"/>
    </xf>
    <xf numFmtId="164" fontId="5" fillId="0" borderId="0" xfId="2" applyFont="1" applyFill="1" applyAlignment="1"/>
    <xf numFmtId="0" fontId="5" fillId="2" borderId="0" xfId="0" applyFont="1" applyFill="1" applyAlignment="1">
      <alignment horizontal="center" vertical="center"/>
    </xf>
    <xf numFmtId="165" fontId="5" fillId="2" borderId="0" xfId="0" applyNumberFormat="1" applyFont="1" applyFill="1" applyAlignment="1">
      <alignment horizontal="center" vertical="center"/>
    </xf>
    <xf numFmtId="165" fontId="5" fillId="2" borderId="0" xfId="3" applyNumberFormat="1" applyFont="1" applyFill="1" applyAlignment="1">
      <alignment horizontal="right" vertical="center"/>
    </xf>
    <xf numFmtId="0" fontId="3" fillId="5" borderId="9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vertical="center"/>
    </xf>
    <xf numFmtId="164" fontId="0" fillId="0" borderId="0" xfId="2" applyNumberFormat="1" applyFont="1"/>
    <xf numFmtId="0" fontId="0" fillId="0" borderId="0" xfId="0" applyAlignment="1">
      <alignment horizontal="left"/>
    </xf>
    <xf numFmtId="0" fontId="3" fillId="6" borderId="9" xfId="0" applyFont="1" applyFill="1" applyBorder="1" applyAlignment="1">
      <alignment horizontal="center" vertical="center" wrapText="1"/>
    </xf>
    <xf numFmtId="0" fontId="0" fillId="6" borderId="0" xfId="0" applyFill="1" applyAlignment="1">
      <alignment vertical="center" wrapText="1"/>
    </xf>
    <xf numFmtId="0" fontId="0" fillId="6" borderId="0" xfId="0" applyFill="1"/>
    <xf numFmtId="0" fontId="3" fillId="0" borderId="0" xfId="0" applyFont="1" applyFill="1" applyBorder="1" applyAlignment="1">
      <alignment horizontal="center" vertical="center" wrapText="1"/>
    </xf>
    <xf numFmtId="164" fontId="0" fillId="0" borderId="0" xfId="2" applyFont="1" applyFill="1"/>
    <xf numFmtId="164" fontId="0" fillId="0" borderId="0" xfId="2" applyNumberFormat="1" applyFont="1" applyFill="1"/>
    <xf numFmtId="0" fontId="6" fillId="0" borderId="0" xfId="3"/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Fill="1" applyBorder="1"/>
    <xf numFmtId="164" fontId="5" fillId="2" borderId="0" xfId="2" applyFont="1" applyFill="1" applyBorder="1" applyAlignment="1">
      <alignment horizontal="center"/>
    </xf>
    <xf numFmtId="164" fontId="0" fillId="7" borderId="0" xfId="2" applyFont="1" applyFill="1" applyProtection="1">
      <protection hidden="1"/>
    </xf>
    <xf numFmtId="165" fontId="5" fillId="2" borderId="1" xfId="0" applyNumberFormat="1" applyFont="1" applyFill="1" applyBorder="1" applyAlignment="1" applyProtection="1">
      <alignment horizontal="center"/>
      <protection hidden="1"/>
    </xf>
    <xf numFmtId="165" fontId="5" fillId="2" borderId="1" xfId="0" applyNumberFormat="1" applyFont="1" applyFill="1" applyBorder="1" applyAlignment="1" applyProtection="1">
      <alignment horizontal="left"/>
      <protection hidden="1"/>
    </xf>
    <xf numFmtId="165" fontId="5" fillId="2" borderId="0" xfId="0" applyNumberFormat="1" applyFont="1" applyFill="1" applyAlignment="1" applyProtection="1">
      <alignment horizontal="center" vertical="center"/>
      <protection hidden="1"/>
    </xf>
    <xf numFmtId="165" fontId="4" fillId="5" borderId="7" xfId="0" applyNumberFormat="1" applyFont="1" applyFill="1" applyBorder="1" applyAlignment="1" applyProtection="1">
      <alignment horizontal="center"/>
      <protection hidden="1"/>
    </xf>
    <xf numFmtId="165" fontId="3" fillId="5" borderId="2" xfId="0" applyNumberFormat="1" applyFont="1" applyFill="1" applyBorder="1" applyAlignment="1" applyProtection="1">
      <alignment horizontal="center"/>
      <protection hidden="1"/>
    </xf>
    <xf numFmtId="165" fontId="5" fillId="2" borderId="0" xfId="0" applyNumberFormat="1" applyFont="1" applyFill="1" applyAlignment="1" applyProtection="1">
      <alignment horizontal="center"/>
      <protection hidden="1"/>
    </xf>
    <xf numFmtId="165" fontId="5" fillId="2" borderId="2" xfId="0" applyNumberFormat="1" applyFont="1" applyFill="1" applyBorder="1" applyAlignment="1" applyProtection="1">
      <alignment horizontal="center"/>
      <protection hidden="1"/>
    </xf>
    <xf numFmtId="0" fontId="4" fillId="5" borderId="14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5" fillId="2" borderId="0" xfId="0" applyFont="1" applyFill="1" applyAlignment="1">
      <alignment horizontal="right"/>
    </xf>
    <xf numFmtId="0" fontId="7" fillId="2" borderId="0" xfId="0" applyFont="1" applyFill="1" applyBorder="1"/>
    <xf numFmtId="0" fontId="5" fillId="3" borderId="1" xfId="0" applyNumberFormat="1" applyFont="1" applyFill="1" applyBorder="1" applyAlignment="1">
      <alignment horizontal="center"/>
    </xf>
    <xf numFmtId="166" fontId="5" fillId="4" borderId="0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4" fillId="5" borderId="2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164" fontId="5" fillId="0" borderId="0" xfId="2" applyFont="1" applyFill="1" applyAlignment="1">
      <alignment horizontal="center"/>
    </xf>
    <xf numFmtId="164" fontId="5" fillId="0" borderId="0" xfId="0" applyNumberFormat="1" applyFont="1" applyFill="1"/>
    <xf numFmtId="164" fontId="5" fillId="0" borderId="0" xfId="2" applyFont="1" applyFill="1"/>
    <xf numFmtId="0" fontId="5" fillId="0" borderId="0" xfId="0" applyFont="1" applyFill="1" applyAlignment="1">
      <alignment horizontal="left"/>
    </xf>
    <xf numFmtId="9" fontId="5" fillId="0" borderId="0" xfId="1" applyFont="1" applyFill="1" applyAlignment="1">
      <alignment horizontal="center"/>
    </xf>
    <xf numFmtId="0" fontId="5" fillId="0" borderId="0" xfId="0" quotePrefix="1" applyFont="1" applyFill="1"/>
    <xf numFmtId="0" fontId="5" fillId="0" borderId="15" xfId="0" applyFont="1" applyFill="1" applyBorder="1" applyAlignment="1">
      <alignment horizontal="center" vertical="center"/>
    </xf>
    <xf numFmtId="164" fontId="5" fillId="0" borderId="16" xfId="2" applyFont="1" applyFill="1" applyBorder="1"/>
    <xf numFmtId="0" fontId="5" fillId="0" borderId="0" xfId="0" applyFont="1" applyFill="1" applyBorder="1" applyAlignment="1">
      <alignment horizontal="center" vertical="center"/>
    </xf>
    <xf numFmtId="164" fontId="5" fillId="0" borderId="17" xfId="2" applyFont="1" applyFill="1" applyBorder="1"/>
    <xf numFmtId="0" fontId="5" fillId="0" borderId="18" xfId="0" applyFont="1" applyFill="1" applyBorder="1" applyAlignment="1">
      <alignment horizontal="center" vertical="center"/>
    </xf>
    <xf numFmtId="164" fontId="5" fillId="0" borderId="19" xfId="2" applyFont="1" applyFill="1" applyBorder="1"/>
    <xf numFmtId="164" fontId="5" fillId="0" borderId="8" xfId="2" applyFont="1" applyFill="1" applyBorder="1" applyAlignment="1"/>
    <xf numFmtId="0" fontId="5" fillId="0" borderId="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left"/>
    </xf>
    <xf numFmtId="0" fontId="4" fillId="8" borderId="3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4" fillId="8" borderId="6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8" fillId="5" borderId="14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1C5DA3"/>
      <color rgb="FF366092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835038</xdr:colOff>
      <xdr:row>2</xdr:row>
      <xdr:rowOff>122981</xdr:rowOff>
    </xdr:from>
    <xdr:to>
      <xdr:col>20</xdr:col>
      <xdr:colOff>12055</xdr:colOff>
      <xdr:row>4</xdr:row>
      <xdr:rowOff>168564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327506" y="810228"/>
          <a:ext cx="1479897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30</xdr:row>
          <xdr:rowOff>180975</xdr:rowOff>
        </xdr:from>
        <xdr:to>
          <xdr:col>2</xdr:col>
          <xdr:colOff>409575</xdr:colOff>
          <xdr:row>32</xdr:row>
          <xdr:rowOff>28575</xdr:rowOff>
        </xdr:to>
        <xdr:sp macro="" textlink="">
          <xdr:nvSpPr>
            <xdr:cNvPr id="1025" name="Ajouter des lignes au 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/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619125</xdr:colOff>
          <xdr:row>31</xdr:row>
          <xdr:rowOff>0</xdr:rowOff>
        </xdr:from>
        <xdr:to>
          <xdr:col>3</xdr:col>
          <xdr:colOff>1266825</xdr:colOff>
          <xdr:row>32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https://look-feel.ces.eu/" TargetMode="External"/><Relationship Id="rId1" Type="http://schemas.openxmlformats.org/officeDocument/2006/relationships/hyperlink" Target="https://www.cesflavours.com/" TargetMode="External"/><Relationship Id="rId4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39"/>
  <sheetViews>
    <sheetView zoomScaleNormal="100" workbookViewId="0"/>
  </sheetViews>
  <sheetFormatPr baseColWidth="10" defaultColWidth="11.42578125" defaultRowHeight="15" x14ac:dyDescent="0.25"/>
  <cols>
    <col min="1" max="1" width="3.140625" style="58" customWidth="1"/>
    <col min="2" max="2" width="48" style="60" customWidth="1"/>
    <col min="3" max="3" width="13" style="60" customWidth="1"/>
    <col min="4" max="7" width="13" style="58" customWidth="1"/>
    <col min="8" max="16384" width="11.42578125" style="58"/>
  </cols>
  <sheetData>
    <row r="2" spans="2:7" x14ac:dyDescent="0.25">
      <c r="B2" s="78" t="s">
        <v>192</v>
      </c>
      <c r="C2" s="78"/>
      <c r="D2" s="78"/>
      <c r="E2" s="78"/>
      <c r="F2" s="78"/>
      <c r="G2" s="78"/>
    </row>
    <row r="4" spans="2:7" x14ac:dyDescent="0.25">
      <c r="C4" s="78" t="s">
        <v>149</v>
      </c>
      <c r="D4" s="78"/>
      <c r="E4" s="78"/>
      <c r="F4" s="82" t="s">
        <v>150</v>
      </c>
      <c r="G4" s="82"/>
    </row>
    <row r="5" spans="2:7" s="59" customFormat="1" ht="30" x14ac:dyDescent="0.25">
      <c r="B5" s="75" t="s">
        <v>152</v>
      </c>
      <c r="C5" s="75" t="s">
        <v>183</v>
      </c>
      <c r="D5" s="75" t="s">
        <v>184</v>
      </c>
      <c r="E5" s="75" t="s">
        <v>182</v>
      </c>
      <c r="F5" s="75" t="s">
        <v>191</v>
      </c>
      <c r="G5" s="75" t="s">
        <v>190</v>
      </c>
    </row>
    <row r="6" spans="2:7" x14ac:dyDescent="0.25">
      <c r="B6" s="60" t="s">
        <v>6</v>
      </c>
      <c r="C6" s="61">
        <v>45.19</v>
      </c>
      <c r="D6" s="62">
        <v>46.65</v>
      </c>
      <c r="E6" s="62">
        <v>33.72</v>
      </c>
      <c r="F6" s="61">
        <v>10.87</v>
      </c>
      <c r="G6" s="63">
        <v>22.08</v>
      </c>
    </row>
    <row r="7" spans="2:7" x14ac:dyDescent="0.25">
      <c r="B7" s="60" t="s">
        <v>12</v>
      </c>
      <c r="C7" s="61">
        <v>67.790000000000006</v>
      </c>
      <c r="D7" s="62">
        <v>69.98</v>
      </c>
      <c r="E7" s="62">
        <v>50.58</v>
      </c>
      <c r="F7" s="61">
        <v>13.07</v>
      </c>
      <c r="G7" s="63">
        <v>24.28</v>
      </c>
    </row>
    <row r="8" spans="2:7" x14ac:dyDescent="0.25">
      <c r="B8" s="60" t="s">
        <v>13</v>
      </c>
      <c r="C8" s="61">
        <v>84.51</v>
      </c>
      <c r="D8" s="62">
        <v>87.240000000000009</v>
      </c>
      <c r="E8" s="62">
        <v>63.06</v>
      </c>
      <c r="F8" s="61">
        <v>15.14</v>
      </c>
      <c r="G8" s="63">
        <v>26.33</v>
      </c>
    </row>
    <row r="9" spans="2:7" x14ac:dyDescent="0.25">
      <c r="B9" s="60" t="s">
        <v>14</v>
      </c>
      <c r="C9" s="61">
        <v>93.54</v>
      </c>
      <c r="D9" s="62">
        <v>96.570000000000007</v>
      </c>
      <c r="E9" s="62">
        <v>69.8</v>
      </c>
      <c r="F9" s="61">
        <v>15.14</v>
      </c>
      <c r="G9" s="63">
        <v>26.33</v>
      </c>
    </row>
    <row r="10" spans="2:7" x14ac:dyDescent="0.25">
      <c r="B10" s="60" t="s">
        <v>15</v>
      </c>
      <c r="C10" s="61">
        <v>67.790000000000006</v>
      </c>
      <c r="D10" s="62">
        <v>69.970000000000013</v>
      </c>
      <c r="E10" s="62">
        <v>50.57</v>
      </c>
      <c r="F10" s="61">
        <v>13.07</v>
      </c>
      <c r="G10" s="63">
        <v>24.28</v>
      </c>
    </row>
    <row r="11" spans="2:7" x14ac:dyDescent="0.25">
      <c r="B11" s="60" t="s">
        <v>16</v>
      </c>
      <c r="C11" s="61">
        <v>46.65</v>
      </c>
      <c r="D11" s="62">
        <v>48.04</v>
      </c>
      <c r="E11" s="62">
        <v>37.9</v>
      </c>
      <c r="F11" s="61">
        <v>10.87</v>
      </c>
      <c r="G11" s="63">
        <v>21.97</v>
      </c>
    </row>
    <row r="12" spans="2:7" x14ac:dyDescent="0.25">
      <c r="B12" s="60" t="s">
        <v>17</v>
      </c>
      <c r="C12" s="61">
        <v>95.76</v>
      </c>
      <c r="D12" s="62">
        <v>98.59</v>
      </c>
      <c r="E12" s="62">
        <v>78.16</v>
      </c>
      <c r="F12" s="61">
        <v>15.14</v>
      </c>
      <c r="G12" s="63">
        <v>26.33</v>
      </c>
    </row>
    <row r="13" spans="2:7" x14ac:dyDescent="0.25">
      <c r="B13" s="60" t="s">
        <v>18</v>
      </c>
      <c r="C13" s="61">
        <v>47</v>
      </c>
      <c r="D13" s="62">
        <v>48.519999999999996</v>
      </c>
      <c r="E13" s="62">
        <v>35.069999999999993</v>
      </c>
      <c r="F13" s="61">
        <v>10.87</v>
      </c>
      <c r="G13" s="63">
        <v>22.08</v>
      </c>
    </row>
    <row r="14" spans="2:7" x14ac:dyDescent="0.25">
      <c r="B14" s="60" t="s">
        <v>19</v>
      </c>
      <c r="C14" s="61">
        <v>49.11</v>
      </c>
      <c r="D14" s="62">
        <v>50.56</v>
      </c>
      <c r="E14" s="62">
        <v>40.08</v>
      </c>
      <c r="F14" s="61">
        <v>10.87</v>
      </c>
      <c r="G14" s="63">
        <v>22.08</v>
      </c>
    </row>
    <row r="15" spans="2:7" x14ac:dyDescent="0.25">
      <c r="B15" s="60" t="s">
        <v>20</v>
      </c>
      <c r="C15" s="61">
        <v>87.22</v>
      </c>
      <c r="D15" s="62">
        <v>90.039999999999992</v>
      </c>
      <c r="E15" s="62">
        <v>65.08</v>
      </c>
      <c r="F15" s="61">
        <v>15.14</v>
      </c>
      <c r="G15" s="63">
        <v>26.33</v>
      </c>
    </row>
    <row r="16" spans="2:7" x14ac:dyDescent="0.25">
      <c r="B16" s="60" t="s">
        <v>21</v>
      </c>
      <c r="C16" s="61">
        <v>83.47999999999999</v>
      </c>
      <c r="D16" s="62">
        <v>85.949999999999989</v>
      </c>
      <c r="E16" s="62">
        <v>68.14</v>
      </c>
      <c r="F16" s="61">
        <v>15.14</v>
      </c>
      <c r="G16" s="63">
        <v>26.33</v>
      </c>
    </row>
    <row r="18" spans="2:5" x14ac:dyDescent="0.25">
      <c r="B18" s="76" t="s">
        <v>154</v>
      </c>
      <c r="C18" s="63">
        <v>42.74</v>
      </c>
    </row>
    <row r="20" spans="2:5" x14ac:dyDescent="0.25">
      <c r="B20" s="78" t="s">
        <v>140</v>
      </c>
      <c r="C20" s="78"/>
    </row>
    <row r="21" spans="2:5" x14ac:dyDescent="0.25">
      <c r="B21" s="64" t="s">
        <v>141</v>
      </c>
      <c r="C21" s="65">
        <v>0.22</v>
      </c>
    </row>
    <row r="22" spans="2:5" x14ac:dyDescent="0.25">
      <c r="B22" s="64" t="s">
        <v>137</v>
      </c>
      <c r="C22" s="61">
        <v>7.98</v>
      </c>
    </row>
    <row r="23" spans="2:5" x14ac:dyDescent="0.25">
      <c r="B23" s="64" t="s">
        <v>139</v>
      </c>
      <c r="C23" s="61">
        <v>4.8</v>
      </c>
    </row>
    <row r="24" spans="2:5" x14ac:dyDescent="0.25">
      <c r="B24" s="64" t="s">
        <v>138</v>
      </c>
      <c r="C24" s="61">
        <v>8.02</v>
      </c>
    </row>
    <row r="25" spans="2:5" x14ac:dyDescent="0.25">
      <c r="B25" s="64" t="s">
        <v>142</v>
      </c>
      <c r="C25" s="61">
        <v>1.51</v>
      </c>
    </row>
    <row r="26" spans="2:5" x14ac:dyDescent="0.25">
      <c r="B26" s="64" t="s">
        <v>143</v>
      </c>
      <c r="C26" s="61">
        <v>6.56</v>
      </c>
    </row>
    <row r="27" spans="2:5" x14ac:dyDescent="0.25">
      <c r="B27" s="64" t="s">
        <v>144</v>
      </c>
      <c r="C27" s="61">
        <v>5.0999999999999996</v>
      </c>
      <c r="D27" s="66" t="s">
        <v>146</v>
      </c>
    </row>
    <row r="28" spans="2:5" hidden="1" x14ac:dyDescent="0.25">
      <c r="B28" s="64" t="s">
        <v>25</v>
      </c>
      <c r="C28" s="61" t="e">
        <f>+cout_extension_011*11</f>
        <v>#NAME?</v>
      </c>
    </row>
    <row r="29" spans="2:5" x14ac:dyDescent="0.25">
      <c r="B29" s="64" t="s">
        <v>145</v>
      </c>
      <c r="C29" s="61">
        <v>10.199999999999999</v>
      </c>
      <c r="D29" s="66" t="s">
        <v>147</v>
      </c>
    </row>
    <row r="30" spans="2:5" x14ac:dyDescent="0.25">
      <c r="C30" s="61"/>
    </row>
    <row r="31" spans="2:5" x14ac:dyDescent="0.25">
      <c r="B31" s="78" t="s">
        <v>148</v>
      </c>
      <c r="C31" s="78"/>
      <c r="D31" s="78"/>
      <c r="E31" s="78"/>
    </row>
    <row r="32" spans="2:5" x14ac:dyDescent="0.25">
      <c r="B32" s="79" t="s">
        <v>149</v>
      </c>
      <c r="C32" s="67">
        <v>1</v>
      </c>
      <c r="D32" s="67">
        <v>5</v>
      </c>
      <c r="E32" s="68">
        <v>16.5</v>
      </c>
    </row>
    <row r="33" spans="2:5" x14ac:dyDescent="0.25">
      <c r="B33" s="80"/>
      <c r="C33" s="69">
        <v>6</v>
      </c>
      <c r="D33" s="69">
        <v>20</v>
      </c>
      <c r="E33" s="70">
        <v>24.5</v>
      </c>
    </row>
    <row r="34" spans="2:5" x14ac:dyDescent="0.25">
      <c r="B34" s="81"/>
      <c r="C34" s="71">
        <v>21</v>
      </c>
      <c r="D34" s="71">
        <v>1000</v>
      </c>
      <c r="E34" s="72">
        <v>30.5</v>
      </c>
    </row>
    <row r="35" spans="2:5" x14ac:dyDescent="0.25">
      <c r="B35" s="79" t="s">
        <v>150</v>
      </c>
      <c r="C35" s="67">
        <v>0</v>
      </c>
      <c r="D35" s="67">
        <v>1</v>
      </c>
      <c r="E35" s="68">
        <v>9.5</v>
      </c>
    </row>
    <row r="36" spans="2:5" x14ac:dyDescent="0.25">
      <c r="B36" s="80"/>
      <c r="C36" s="69">
        <v>2</v>
      </c>
      <c r="D36" s="69">
        <v>5</v>
      </c>
      <c r="E36" s="70">
        <v>13.5</v>
      </c>
    </row>
    <row r="37" spans="2:5" x14ac:dyDescent="0.25">
      <c r="B37" s="80"/>
      <c r="C37" s="69">
        <v>6</v>
      </c>
      <c r="D37" s="69">
        <v>20</v>
      </c>
      <c r="E37" s="70">
        <v>20.5</v>
      </c>
    </row>
    <row r="38" spans="2:5" x14ac:dyDescent="0.25">
      <c r="B38" s="81"/>
      <c r="C38" s="71">
        <v>21</v>
      </c>
      <c r="D38" s="71">
        <v>1000</v>
      </c>
      <c r="E38" s="72">
        <v>24.5</v>
      </c>
    </row>
    <row r="39" spans="2:5" x14ac:dyDescent="0.25">
      <c r="B39" s="74" t="s">
        <v>151</v>
      </c>
      <c r="C39" s="73">
        <v>700</v>
      </c>
      <c r="D39" s="21"/>
    </row>
  </sheetData>
  <mergeCells count="7">
    <mergeCell ref="B2:G2"/>
    <mergeCell ref="B31:E31"/>
    <mergeCell ref="B32:B34"/>
    <mergeCell ref="B35:B38"/>
    <mergeCell ref="B20:C20"/>
    <mergeCell ref="C4:E4"/>
    <mergeCell ref="F4:G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001"/>
  <sheetViews>
    <sheetView workbookViewId="0">
      <selection activeCell="F3" sqref="F3"/>
    </sheetView>
  </sheetViews>
  <sheetFormatPr baseColWidth="10" defaultRowHeight="15" x14ac:dyDescent="0.25"/>
  <cols>
    <col min="1" max="4" width="11.5703125" style="1"/>
    <col min="5" max="5" width="19.42578125" style="1" bestFit="1" customWidth="1"/>
    <col min="6" max="6" width="30" style="1" customWidth="1"/>
    <col min="7" max="7" width="3.42578125" style="1" bestFit="1" customWidth="1"/>
    <col min="8" max="10" width="11.5703125" style="1"/>
    <col min="11" max="11" width="14" style="1" customWidth="1"/>
    <col min="12" max="12" width="11.5703125" style="1"/>
  </cols>
  <sheetData>
    <row r="1" spans="1:13" x14ac:dyDescent="0.25">
      <c r="A1" s="1" t="s">
        <v>180</v>
      </c>
      <c r="B1" s="1" t="s">
        <v>31</v>
      </c>
      <c r="E1" s="1" t="s">
        <v>183</v>
      </c>
      <c r="K1" s="1" t="s">
        <v>187</v>
      </c>
      <c r="L1" s="49">
        <v>0</v>
      </c>
      <c r="M1" s="60" t="s">
        <v>6</v>
      </c>
    </row>
    <row r="2" spans="1:13" x14ac:dyDescent="0.25">
      <c r="A2" s="1" t="s">
        <v>181</v>
      </c>
      <c r="B2" s="1">
        <v>6</v>
      </c>
      <c r="C2" s="1">
        <v>1</v>
      </c>
      <c r="D2" s="1" t="s">
        <v>185</v>
      </c>
      <c r="E2" s="1" t="s">
        <v>184</v>
      </c>
      <c r="F2" s="1" t="s">
        <v>191</v>
      </c>
      <c r="G2" s="1" t="s">
        <v>43</v>
      </c>
      <c r="H2" s="1">
        <v>10</v>
      </c>
      <c r="I2" s="1">
        <v>27.5</v>
      </c>
      <c r="J2" s="1">
        <v>27.5</v>
      </c>
      <c r="K2" s="1" t="s">
        <v>188</v>
      </c>
      <c r="L2" s="49">
        <v>0.01</v>
      </c>
      <c r="M2" s="60" t="s">
        <v>12</v>
      </c>
    </row>
    <row r="3" spans="1:13" x14ac:dyDescent="0.25">
      <c r="B3" s="1">
        <v>7</v>
      </c>
      <c r="C3" s="1">
        <v>2</v>
      </c>
      <c r="D3" s="1" t="s">
        <v>186</v>
      </c>
      <c r="E3" s="1" t="s">
        <v>182</v>
      </c>
      <c r="F3" s="1" t="s">
        <v>190</v>
      </c>
      <c r="I3" s="1">
        <v>31.5</v>
      </c>
      <c r="J3" s="1">
        <v>31.5</v>
      </c>
      <c r="K3" s="1" t="s">
        <v>189</v>
      </c>
      <c r="L3" s="49">
        <v>0.02</v>
      </c>
      <c r="M3" s="60" t="s">
        <v>13</v>
      </c>
    </row>
    <row r="4" spans="1:13" x14ac:dyDescent="0.25">
      <c r="C4" s="1">
        <v>3</v>
      </c>
      <c r="F4" s="1" t="s">
        <v>153</v>
      </c>
      <c r="I4" s="1">
        <v>35.5</v>
      </c>
      <c r="J4" s="1">
        <v>35.5</v>
      </c>
      <c r="L4" s="49">
        <v>0.03</v>
      </c>
      <c r="M4" s="60" t="s">
        <v>14</v>
      </c>
    </row>
    <row r="5" spans="1:13" x14ac:dyDescent="0.25">
      <c r="C5" s="1">
        <v>4</v>
      </c>
      <c r="I5" s="1">
        <f>+I4+5</f>
        <v>40.5</v>
      </c>
      <c r="J5" s="1">
        <f>+J4+5</f>
        <v>40.5</v>
      </c>
      <c r="L5" s="49">
        <v>0.04</v>
      </c>
      <c r="M5" s="60" t="s">
        <v>15</v>
      </c>
    </row>
    <row r="6" spans="1:13" x14ac:dyDescent="0.25">
      <c r="C6" s="1">
        <v>5</v>
      </c>
      <c r="I6" s="1">
        <f t="shared" ref="I6:J21" si="0">+I5+5</f>
        <v>45.5</v>
      </c>
      <c r="J6" s="1">
        <f t="shared" si="0"/>
        <v>45.5</v>
      </c>
      <c r="L6" s="49">
        <v>0.05</v>
      </c>
      <c r="M6" s="60" t="s">
        <v>16</v>
      </c>
    </row>
    <row r="7" spans="1:13" x14ac:dyDescent="0.25">
      <c r="C7" s="1">
        <v>6</v>
      </c>
      <c r="I7" s="1">
        <f t="shared" si="0"/>
        <v>50.5</v>
      </c>
      <c r="J7" s="1">
        <f t="shared" si="0"/>
        <v>50.5</v>
      </c>
      <c r="L7" s="49">
        <v>0.06</v>
      </c>
      <c r="M7" s="60" t="s">
        <v>17</v>
      </c>
    </row>
    <row r="8" spans="1:13" x14ac:dyDescent="0.25">
      <c r="C8" s="1">
        <v>7</v>
      </c>
      <c r="I8" s="1">
        <f t="shared" si="0"/>
        <v>55.5</v>
      </c>
      <c r="J8" s="1">
        <f t="shared" si="0"/>
        <v>55.5</v>
      </c>
      <c r="L8" s="49">
        <v>7.0000000000000007E-2</v>
      </c>
      <c r="M8" s="60" t="s">
        <v>18</v>
      </c>
    </row>
    <row r="9" spans="1:13" x14ac:dyDescent="0.25">
      <c r="C9" s="1">
        <v>8</v>
      </c>
      <c r="I9" s="1">
        <f t="shared" si="0"/>
        <v>60.5</v>
      </c>
      <c r="J9" s="1">
        <f t="shared" si="0"/>
        <v>60.5</v>
      </c>
      <c r="L9" s="49">
        <v>0.08</v>
      </c>
      <c r="M9" s="60" t="s">
        <v>19</v>
      </c>
    </row>
    <row r="10" spans="1:13" x14ac:dyDescent="0.25">
      <c r="C10" s="1">
        <v>9</v>
      </c>
      <c r="I10" s="1">
        <f t="shared" si="0"/>
        <v>65.5</v>
      </c>
      <c r="J10" s="1">
        <f t="shared" si="0"/>
        <v>65.5</v>
      </c>
      <c r="L10" s="49">
        <v>0.09</v>
      </c>
      <c r="M10" s="60" t="s">
        <v>20</v>
      </c>
    </row>
    <row r="11" spans="1:13" x14ac:dyDescent="0.25">
      <c r="C11" s="1">
        <v>10</v>
      </c>
      <c r="I11" s="1">
        <f t="shared" si="0"/>
        <v>70.5</v>
      </c>
      <c r="J11" s="1">
        <f t="shared" si="0"/>
        <v>70.5</v>
      </c>
      <c r="L11" s="49">
        <v>0.1</v>
      </c>
      <c r="M11" s="60" t="s">
        <v>21</v>
      </c>
    </row>
    <row r="12" spans="1:13" x14ac:dyDescent="0.25">
      <c r="C12" s="1">
        <v>11</v>
      </c>
      <c r="I12" s="1">
        <f t="shared" si="0"/>
        <v>75.5</v>
      </c>
      <c r="J12" s="1">
        <f t="shared" si="0"/>
        <v>75.5</v>
      </c>
      <c r="L12" s="49">
        <v>0.11</v>
      </c>
    </row>
    <row r="13" spans="1:13" x14ac:dyDescent="0.25">
      <c r="C13" s="1">
        <v>12</v>
      </c>
      <c r="J13" s="1">
        <f t="shared" si="0"/>
        <v>80.5</v>
      </c>
      <c r="L13" s="49">
        <v>0.12</v>
      </c>
    </row>
    <row r="14" spans="1:13" x14ac:dyDescent="0.25">
      <c r="C14" s="1">
        <v>13</v>
      </c>
      <c r="J14" s="1">
        <f t="shared" si="0"/>
        <v>85.5</v>
      </c>
      <c r="L14" s="49">
        <v>0.13</v>
      </c>
    </row>
    <row r="15" spans="1:13" x14ac:dyDescent="0.25">
      <c r="C15" s="1">
        <v>14</v>
      </c>
      <c r="J15" s="1">
        <f t="shared" si="0"/>
        <v>90.5</v>
      </c>
      <c r="L15" s="49">
        <v>0.14000000000000001</v>
      </c>
    </row>
    <row r="16" spans="1:13" x14ac:dyDescent="0.25">
      <c r="C16" s="1">
        <v>15</v>
      </c>
      <c r="J16" s="1">
        <f t="shared" si="0"/>
        <v>95.5</v>
      </c>
      <c r="L16" s="49">
        <v>0.15</v>
      </c>
    </row>
    <row r="17" spans="3:12" x14ac:dyDescent="0.25">
      <c r="C17" s="1">
        <v>16</v>
      </c>
      <c r="J17" s="1">
        <f t="shared" si="0"/>
        <v>100.5</v>
      </c>
      <c r="L17" s="49">
        <v>0.16</v>
      </c>
    </row>
    <row r="18" spans="3:12" x14ac:dyDescent="0.25">
      <c r="C18" s="1">
        <v>17</v>
      </c>
      <c r="J18" s="1">
        <f t="shared" si="0"/>
        <v>105.5</v>
      </c>
      <c r="L18" s="49">
        <v>0.17</v>
      </c>
    </row>
    <row r="19" spans="3:12" x14ac:dyDescent="0.25">
      <c r="C19" s="1">
        <v>18</v>
      </c>
      <c r="J19" s="1">
        <f t="shared" si="0"/>
        <v>110.5</v>
      </c>
      <c r="L19" s="49">
        <v>0.18</v>
      </c>
    </row>
    <row r="20" spans="3:12" x14ac:dyDescent="0.25">
      <c r="C20" s="1">
        <v>19</v>
      </c>
      <c r="J20" s="1">
        <f t="shared" si="0"/>
        <v>115.5</v>
      </c>
      <c r="L20" s="49">
        <v>0.19</v>
      </c>
    </row>
    <row r="21" spans="3:12" x14ac:dyDescent="0.25">
      <c r="C21" s="1">
        <v>20</v>
      </c>
      <c r="J21" s="1">
        <f t="shared" si="0"/>
        <v>120.5</v>
      </c>
      <c r="L21" s="49">
        <v>0.2</v>
      </c>
    </row>
    <row r="22" spans="3:12" x14ac:dyDescent="0.25">
      <c r="C22" s="1">
        <v>21</v>
      </c>
      <c r="L22" s="49">
        <v>0.21</v>
      </c>
    </row>
    <row r="23" spans="3:12" x14ac:dyDescent="0.25">
      <c r="C23" s="1">
        <v>22</v>
      </c>
      <c r="L23" s="49">
        <v>0.22</v>
      </c>
    </row>
    <row r="24" spans="3:12" x14ac:dyDescent="0.25">
      <c r="C24" s="1">
        <v>23</v>
      </c>
      <c r="L24" s="49">
        <v>0.23</v>
      </c>
    </row>
    <row r="25" spans="3:12" x14ac:dyDescent="0.25">
      <c r="C25" s="1">
        <v>24</v>
      </c>
      <c r="L25" s="49">
        <v>0.24</v>
      </c>
    </row>
    <row r="26" spans="3:12" x14ac:dyDescent="0.25">
      <c r="C26" s="1">
        <v>25</v>
      </c>
      <c r="L26" s="49">
        <v>0.25</v>
      </c>
    </row>
    <row r="27" spans="3:12" x14ac:dyDescent="0.25">
      <c r="C27" s="1">
        <v>26</v>
      </c>
      <c r="L27" s="49">
        <v>0.26</v>
      </c>
    </row>
    <row r="28" spans="3:12" x14ac:dyDescent="0.25">
      <c r="C28" s="1">
        <v>27</v>
      </c>
      <c r="L28" s="49">
        <v>0.27</v>
      </c>
    </row>
    <row r="29" spans="3:12" x14ac:dyDescent="0.25">
      <c r="C29" s="1">
        <v>28</v>
      </c>
      <c r="L29" s="49">
        <v>0.28000000000000003</v>
      </c>
    </row>
    <row r="30" spans="3:12" x14ac:dyDescent="0.25">
      <c r="C30" s="1">
        <v>29</v>
      </c>
      <c r="L30" s="49">
        <v>0.28999999999999998</v>
      </c>
    </row>
    <row r="31" spans="3:12" x14ac:dyDescent="0.25">
      <c r="C31" s="1">
        <v>30</v>
      </c>
      <c r="L31" s="49">
        <v>0.3</v>
      </c>
    </row>
    <row r="32" spans="3:12" x14ac:dyDescent="0.25">
      <c r="C32" s="1">
        <v>31</v>
      </c>
      <c r="L32" s="49">
        <v>0.31</v>
      </c>
    </row>
    <row r="33" spans="3:12" x14ac:dyDescent="0.25">
      <c r="C33" s="1">
        <v>32</v>
      </c>
      <c r="L33" s="49">
        <v>0.32</v>
      </c>
    </row>
    <row r="34" spans="3:12" x14ac:dyDescent="0.25">
      <c r="C34" s="1">
        <v>33</v>
      </c>
      <c r="L34" s="49">
        <v>0.33</v>
      </c>
    </row>
    <row r="35" spans="3:12" x14ac:dyDescent="0.25">
      <c r="C35" s="1">
        <v>34</v>
      </c>
      <c r="L35" s="49">
        <v>0.34</v>
      </c>
    </row>
    <row r="36" spans="3:12" x14ac:dyDescent="0.25">
      <c r="C36" s="1">
        <v>35</v>
      </c>
      <c r="L36" s="49">
        <v>0.35</v>
      </c>
    </row>
    <row r="37" spans="3:12" x14ac:dyDescent="0.25">
      <c r="C37" s="1">
        <v>36</v>
      </c>
      <c r="L37" s="49">
        <v>0.36</v>
      </c>
    </row>
    <row r="38" spans="3:12" x14ac:dyDescent="0.25">
      <c r="C38" s="1">
        <v>37</v>
      </c>
      <c r="L38" s="49">
        <v>0.37</v>
      </c>
    </row>
    <row r="39" spans="3:12" x14ac:dyDescent="0.25">
      <c r="C39" s="1">
        <v>38</v>
      </c>
      <c r="L39" s="49">
        <v>0.38</v>
      </c>
    </row>
    <row r="40" spans="3:12" x14ac:dyDescent="0.25">
      <c r="C40" s="1">
        <v>39</v>
      </c>
      <c r="L40" s="49">
        <v>0.39</v>
      </c>
    </row>
    <row r="41" spans="3:12" x14ac:dyDescent="0.25">
      <c r="C41" s="1">
        <v>40</v>
      </c>
      <c r="L41" s="49">
        <v>0.4</v>
      </c>
    </row>
    <row r="42" spans="3:12" x14ac:dyDescent="0.25">
      <c r="C42" s="1">
        <v>41</v>
      </c>
      <c r="L42" s="49">
        <v>0.41</v>
      </c>
    </row>
    <row r="43" spans="3:12" x14ac:dyDescent="0.25">
      <c r="C43" s="1">
        <v>42</v>
      </c>
      <c r="L43" s="49">
        <v>0.42</v>
      </c>
    </row>
    <row r="44" spans="3:12" x14ac:dyDescent="0.25">
      <c r="C44" s="1">
        <v>43</v>
      </c>
      <c r="L44" s="49">
        <v>0.43</v>
      </c>
    </row>
    <row r="45" spans="3:12" x14ac:dyDescent="0.25">
      <c r="C45" s="1">
        <v>44</v>
      </c>
      <c r="L45" s="49">
        <v>0.44</v>
      </c>
    </row>
    <row r="46" spans="3:12" x14ac:dyDescent="0.25">
      <c r="C46" s="1">
        <v>45</v>
      </c>
      <c r="L46" s="49">
        <v>0.45</v>
      </c>
    </row>
    <row r="47" spans="3:12" x14ac:dyDescent="0.25">
      <c r="C47" s="1">
        <v>46</v>
      </c>
      <c r="L47" s="49">
        <v>0.46</v>
      </c>
    </row>
    <row r="48" spans="3:12" x14ac:dyDescent="0.25">
      <c r="C48" s="1">
        <v>47</v>
      </c>
      <c r="L48" s="49">
        <v>0.47</v>
      </c>
    </row>
    <row r="49" spans="3:12" x14ac:dyDescent="0.25">
      <c r="C49" s="1">
        <v>48</v>
      </c>
      <c r="L49" s="49">
        <v>0.48</v>
      </c>
    </row>
    <row r="50" spans="3:12" x14ac:dyDescent="0.25">
      <c r="C50" s="1">
        <v>49</v>
      </c>
      <c r="L50" s="49">
        <v>0.49</v>
      </c>
    </row>
    <row r="51" spans="3:12" x14ac:dyDescent="0.25">
      <c r="C51" s="1">
        <v>50</v>
      </c>
      <c r="L51" s="49">
        <v>0.5</v>
      </c>
    </row>
    <row r="52" spans="3:12" x14ac:dyDescent="0.25">
      <c r="C52" s="1">
        <v>51</v>
      </c>
      <c r="L52" s="49">
        <v>0.51</v>
      </c>
    </row>
    <row r="53" spans="3:12" x14ac:dyDescent="0.25">
      <c r="C53" s="1">
        <v>52</v>
      </c>
      <c r="L53" s="49">
        <v>0.52</v>
      </c>
    </row>
    <row r="54" spans="3:12" x14ac:dyDescent="0.25">
      <c r="C54" s="1">
        <v>53</v>
      </c>
      <c r="L54" s="49">
        <v>0.53</v>
      </c>
    </row>
    <row r="55" spans="3:12" x14ac:dyDescent="0.25">
      <c r="C55" s="1">
        <v>54</v>
      </c>
      <c r="L55" s="49">
        <v>0.54</v>
      </c>
    </row>
    <row r="56" spans="3:12" x14ac:dyDescent="0.25">
      <c r="C56" s="1">
        <v>55</v>
      </c>
      <c r="L56" s="49">
        <v>0.55000000000000004</v>
      </c>
    </row>
    <row r="57" spans="3:12" x14ac:dyDescent="0.25">
      <c r="C57" s="1">
        <v>56</v>
      </c>
      <c r="L57" s="49">
        <v>0.56000000000000005</v>
      </c>
    </row>
    <row r="58" spans="3:12" x14ac:dyDescent="0.25">
      <c r="C58" s="1">
        <v>57</v>
      </c>
      <c r="L58" s="49">
        <v>0.56999999999999995</v>
      </c>
    </row>
    <row r="59" spans="3:12" x14ac:dyDescent="0.25">
      <c r="C59" s="1">
        <v>58</v>
      </c>
      <c r="L59" s="49">
        <v>0.57999999999999996</v>
      </c>
    </row>
    <row r="60" spans="3:12" x14ac:dyDescent="0.25">
      <c r="C60" s="1">
        <v>59</v>
      </c>
      <c r="L60" s="49">
        <v>0.59</v>
      </c>
    </row>
    <row r="61" spans="3:12" x14ac:dyDescent="0.25">
      <c r="C61" s="1">
        <v>60</v>
      </c>
      <c r="L61" s="49">
        <v>0.6</v>
      </c>
    </row>
    <row r="62" spans="3:12" x14ac:dyDescent="0.25">
      <c r="C62" s="1">
        <v>61</v>
      </c>
      <c r="L62" s="49">
        <v>0.61</v>
      </c>
    </row>
    <row r="63" spans="3:12" x14ac:dyDescent="0.25">
      <c r="C63" s="1">
        <v>62</v>
      </c>
      <c r="L63" s="49">
        <v>0.62</v>
      </c>
    </row>
    <row r="64" spans="3:12" x14ac:dyDescent="0.25">
      <c r="C64" s="1">
        <v>63</v>
      </c>
      <c r="L64" s="49">
        <v>0.63</v>
      </c>
    </row>
    <row r="65" spans="3:12" x14ac:dyDescent="0.25">
      <c r="C65" s="1">
        <v>64</v>
      </c>
      <c r="L65" s="49">
        <v>0.64</v>
      </c>
    </row>
    <row r="66" spans="3:12" x14ac:dyDescent="0.25">
      <c r="C66" s="1">
        <v>65</v>
      </c>
      <c r="L66" s="49">
        <v>0.65</v>
      </c>
    </row>
    <row r="67" spans="3:12" x14ac:dyDescent="0.25">
      <c r="C67" s="1">
        <v>66</v>
      </c>
      <c r="L67" s="49">
        <v>0.66</v>
      </c>
    </row>
    <row r="68" spans="3:12" x14ac:dyDescent="0.25">
      <c r="C68" s="1">
        <v>67</v>
      </c>
      <c r="L68" s="49">
        <v>0.67</v>
      </c>
    </row>
    <row r="69" spans="3:12" x14ac:dyDescent="0.25">
      <c r="C69" s="1">
        <v>68</v>
      </c>
      <c r="L69" s="49">
        <v>0.68</v>
      </c>
    </row>
    <row r="70" spans="3:12" x14ac:dyDescent="0.25">
      <c r="C70" s="1">
        <v>69</v>
      </c>
      <c r="L70" s="49">
        <v>0.69</v>
      </c>
    </row>
    <row r="71" spans="3:12" x14ac:dyDescent="0.25">
      <c r="C71" s="1">
        <v>70</v>
      </c>
      <c r="L71" s="49">
        <v>0.7</v>
      </c>
    </row>
    <row r="72" spans="3:12" x14ac:dyDescent="0.25">
      <c r="C72" s="1">
        <v>71</v>
      </c>
      <c r="L72" s="49">
        <v>0.71</v>
      </c>
    </row>
    <row r="73" spans="3:12" x14ac:dyDescent="0.25">
      <c r="C73" s="1">
        <v>72</v>
      </c>
      <c r="L73" s="49">
        <v>0.72</v>
      </c>
    </row>
    <row r="74" spans="3:12" x14ac:dyDescent="0.25">
      <c r="C74" s="1">
        <v>73</v>
      </c>
      <c r="L74" s="49">
        <v>0.73</v>
      </c>
    </row>
    <row r="75" spans="3:12" x14ac:dyDescent="0.25">
      <c r="C75" s="1">
        <v>74</v>
      </c>
      <c r="L75" s="49">
        <v>0.74</v>
      </c>
    </row>
    <row r="76" spans="3:12" x14ac:dyDescent="0.25">
      <c r="C76" s="1">
        <v>75</v>
      </c>
      <c r="L76" s="49">
        <v>0.75</v>
      </c>
    </row>
    <row r="77" spans="3:12" x14ac:dyDescent="0.25">
      <c r="C77" s="1">
        <v>76</v>
      </c>
      <c r="L77" s="49">
        <v>0.76</v>
      </c>
    </row>
    <row r="78" spans="3:12" x14ac:dyDescent="0.25">
      <c r="C78" s="1">
        <v>77</v>
      </c>
      <c r="L78" s="49">
        <v>0.77</v>
      </c>
    </row>
    <row r="79" spans="3:12" x14ac:dyDescent="0.25">
      <c r="C79" s="1">
        <v>78</v>
      </c>
      <c r="L79" s="49">
        <v>0.78</v>
      </c>
    </row>
    <row r="80" spans="3:12" x14ac:dyDescent="0.25">
      <c r="C80" s="1">
        <v>79</v>
      </c>
      <c r="L80" s="49">
        <v>0.79</v>
      </c>
    </row>
    <row r="81" spans="3:12" x14ac:dyDescent="0.25">
      <c r="C81" s="1">
        <v>80</v>
      </c>
      <c r="L81" s="49">
        <v>0.8</v>
      </c>
    </row>
    <row r="82" spans="3:12" x14ac:dyDescent="0.25">
      <c r="C82" s="1">
        <v>81</v>
      </c>
      <c r="L82" s="49">
        <v>0.81</v>
      </c>
    </row>
    <row r="83" spans="3:12" x14ac:dyDescent="0.25">
      <c r="C83" s="1">
        <v>82</v>
      </c>
      <c r="L83" s="49">
        <v>0.82</v>
      </c>
    </row>
    <row r="84" spans="3:12" x14ac:dyDescent="0.25">
      <c r="C84" s="1">
        <v>83</v>
      </c>
      <c r="L84" s="49">
        <v>0.83</v>
      </c>
    </row>
    <row r="85" spans="3:12" x14ac:dyDescent="0.25">
      <c r="C85" s="1">
        <v>84</v>
      </c>
      <c r="L85" s="49">
        <v>0.84</v>
      </c>
    </row>
    <row r="86" spans="3:12" x14ac:dyDescent="0.25">
      <c r="C86" s="1">
        <v>85</v>
      </c>
      <c r="L86" s="49">
        <v>0.85</v>
      </c>
    </row>
    <row r="87" spans="3:12" x14ac:dyDescent="0.25">
      <c r="C87" s="1">
        <v>86</v>
      </c>
      <c r="L87" s="49">
        <v>0.86</v>
      </c>
    </row>
    <row r="88" spans="3:12" x14ac:dyDescent="0.25">
      <c r="C88" s="1">
        <v>87</v>
      </c>
      <c r="L88" s="49">
        <v>0.87</v>
      </c>
    </row>
    <row r="89" spans="3:12" x14ac:dyDescent="0.25">
      <c r="C89" s="1">
        <v>88</v>
      </c>
      <c r="L89" s="49">
        <v>0.88</v>
      </c>
    </row>
    <row r="90" spans="3:12" x14ac:dyDescent="0.25">
      <c r="C90" s="1">
        <v>89</v>
      </c>
      <c r="L90" s="49">
        <v>0.89</v>
      </c>
    </row>
    <row r="91" spans="3:12" x14ac:dyDescent="0.25">
      <c r="C91" s="1">
        <v>90</v>
      </c>
      <c r="L91" s="49">
        <v>0.9</v>
      </c>
    </row>
    <row r="92" spans="3:12" x14ac:dyDescent="0.25">
      <c r="C92" s="1">
        <v>91</v>
      </c>
      <c r="L92" s="49">
        <v>0.91</v>
      </c>
    </row>
    <row r="93" spans="3:12" x14ac:dyDescent="0.25">
      <c r="C93" s="1">
        <v>92</v>
      </c>
      <c r="L93" s="49">
        <v>0.92</v>
      </c>
    </row>
    <row r="94" spans="3:12" x14ac:dyDescent="0.25">
      <c r="C94" s="1">
        <v>93</v>
      </c>
      <c r="L94" s="49">
        <v>0.93</v>
      </c>
    </row>
    <row r="95" spans="3:12" x14ac:dyDescent="0.25">
      <c r="C95" s="1">
        <v>94</v>
      </c>
      <c r="L95" s="49">
        <v>0.94</v>
      </c>
    </row>
    <row r="96" spans="3:12" x14ac:dyDescent="0.25">
      <c r="C96" s="1">
        <v>95</v>
      </c>
      <c r="L96" s="49">
        <v>0.95</v>
      </c>
    </row>
    <row r="97" spans="3:12" x14ac:dyDescent="0.25">
      <c r="C97" s="1">
        <v>96</v>
      </c>
      <c r="L97" s="49">
        <v>0.96</v>
      </c>
    </row>
    <row r="98" spans="3:12" x14ac:dyDescent="0.25">
      <c r="C98" s="1">
        <v>97</v>
      </c>
      <c r="L98" s="49">
        <v>0.97</v>
      </c>
    </row>
    <row r="99" spans="3:12" x14ac:dyDescent="0.25">
      <c r="C99" s="1">
        <v>98</v>
      </c>
      <c r="L99" s="49">
        <v>0.98</v>
      </c>
    </row>
    <row r="100" spans="3:12" x14ac:dyDescent="0.25">
      <c r="C100" s="1">
        <v>99</v>
      </c>
      <c r="L100" s="49">
        <v>0.99</v>
      </c>
    </row>
    <row r="101" spans="3:12" x14ac:dyDescent="0.25">
      <c r="C101" s="1">
        <v>100</v>
      </c>
      <c r="L101" s="49">
        <v>1</v>
      </c>
    </row>
    <row r="102" spans="3:12" x14ac:dyDescent="0.25">
      <c r="C102" s="1">
        <v>101</v>
      </c>
    </row>
    <row r="103" spans="3:12" x14ac:dyDescent="0.25">
      <c r="C103" s="1">
        <v>102</v>
      </c>
    </row>
    <row r="104" spans="3:12" x14ac:dyDescent="0.25">
      <c r="C104" s="1">
        <v>103</v>
      </c>
    </row>
    <row r="105" spans="3:12" x14ac:dyDescent="0.25">
      <c r="C105" s="1">
        <v>104</v>
      </c>
    </row>
    <row r="106" spans="3:12" x14ac:dyDescent="0.25">
      <c r="C106" s="1">
        <v>105</v>
      </c>
    </row>
    <row r="107" spans="3:12" x14ac:dyDescent="0.25">
      <c r="C107" s="1">
        <v>106</v>
      </c>
    </row>
    <row r="108" spans="3:12" x14ac:dyDescent="0.25">
      <c r="C108" s="1">
        <v>107</v>
      </c>
    </row>
    <row r="109" spans="3:12" x14ac:dyDescent="0.25">
      <c r="C109" s="1">
        <v>108</v>
      </c>
    </row>
    <row r="110" spans="3:12" x14ac:dyDescent="0.25">
      <c r="C110" s="1">
        <v>109</v>
      </c>
    </row>
    <row r="111" spans="3:12" x14ac:dyDescent="0.25">
      <c r="C111" s="1">
        <v>110</v>
      </c>
    </row>
    <row r="112" spans="3:12" x14ac:dyDescent="0.25">
      <c r="C112" s="1">
        <v>111</v>
      </c>
    </row>
    <row r="113" spans="3:3" x14ac:dyDescent="0.25">
      <c r="C113" s="1">
        <v>112</v>
      </c>
    </row>
    <row r="114" spans="3:3" x14ac:dyDescent="0.25">
      <c r="C114" s="1">
        <v>113</v>
      </c>
    </row>
    <row r="115" spans="3:3" x14ac:dyDescent="0.25">
      <c r="C115" s="1">
        <v>114</v>
      </c>
    </row>
    <row r="116" spans="3:3" x14ac:dyDescent="0.25">
      <c r="C116" s="1">
        <v>115</v>
      </c>
    </row>
    <row r="117" spans="3:3" x14ac:dyDescent="0.25">
      <c r="C117" s="1">
        <v>116</v>
      </c>
    </row>
    <row r="118" spans="3:3" x14ac:dyDescent="0.25">
      <c r="C118" s="1">
        <v>117</v>
      </c>
    </row>
    <row r="119" spans="3:3" x14ac:dyDescent="0.25">
      <c r="C119" s="1">
        <v>118</v>
      </c>
    </row>
    <row r="120" spans="3:3" x14ac:dyDescent="0.25">
      <c r="C120" s="1">
        <v>119</v>
      </c>
    </row>
    <row r="121" spans="3:3" x14ac:dyDescent="0.25">
      <c r="C121" s="1">
        <v>120</v>
      </c>
    </row>
    <row r="122" spans="3:3" x14ac:dyDescent="0.25">
      <c r="C122" s="1">
        <v>121</v>
      </c>
    </row>
    <row r="123" spans="3:3" x14ac:dyDescent="0.25">
      <c r="C123" s="1">
        <v>122</v>
      </c>
    </row>
    <row r="124" spans="3:3" x14ac:dyDescent="0.25">
      <c r="C124" s="1">
        <v>123</v>
      </c>
    </row>
    <row r="125" spans="3:3" x14ac:dyDescent="0.25">
      <c r="C125" s="1">
        <v>124</v>
      </c>
    </row>
    <row r="126" spans="3:3" x14ac:dyDescent="0.25">
      <c r="C126" s="1">
        <v>125</v>
      </c>
    </row>
    <row r="127" spans="3:3" x14ac:dyDescent="0.25">
      <c r="C127" s="1">
        <v>126</v>
      </c>
    </row>
    <row r="128" spans="3:3" x14ac:dyDescent="0.25">
      <c r="C128" s="1">
        <v>127</v>
      </c>
    </row>
    <row r="129" spans="3:3" x14ac:dyDescent="0.25">
      <c r="C129" s="1">
        <v>128</v>
      </c>
    </row>
    <row r="130" spans="3:3" x14ac:dyDescent="0.25">
      <c r="C130" s="1">
        <v>129</v>
      </c>
    </row>
    <row r="131" spans="3:3" x14ac:dyDescent="0.25">
      <c r="C131" s="1">
        <v>130</v>
      </c>
    </row>
    <row r="132" spans="3:3" x14ac:dyDescent="0.25">
      <c r="C132" s="1">
        <v>131</v>
      </c>
    </row>
    <row r="133" spans="3:3" x14ac:dyDescent="0.25">
      <c r="C133" s="1">
        <v>132</v>
      </c>
    </row>
    <row r="134" spans="3:3" x14ac:dyDescent="0.25">
      <c r="C134" s="1">
        <v>133</v>
      </c>
    </row>
    <row r="135" spans="3:3" x14ac:dyDescent="0.25">
      <c r="C135" s="1">
        <v>134</v>
      </c>
    </row>
    <row r="136" spans="3:3" x14ac:dyDescent="0.25">
      <c r="C136" s="1">
        <v>135</v>
      </c>
    </row>
    <row r="137" spans="3:3" x14ac:dyDescent="0.25">
      <c r="C137" s="1">
        <v>136</v>
      </c>
    </row>
    <row r="138" spans="3:3" x14ac:dyDescent="0.25">
      <c r="C138" s="1">
        <v>137</v>
      </c>
    </row>
    <row r="139" spans="3:3" x14ac:dyDescent="0.25">
      <c r="C139" s="1">
        <v>138</v>
      </c>
    </row>
    <row r="140" spans="3:3" x14ac:dyDescent="0.25">
      <c r="C140" s="1">
        <v>139</v>
      </c>
    </row>
    <row r="141" spans="3:3" x14ac:dyDescent="0.25">
      <c r="C141" s="1">
        <v>140</v>
      </c>
    </row>
    <row r="142" spans="3:3" x14ac:dyDescent="0.25">
      <c r="C142" s="1">
        <v>141</v>
      </c>
    </row>
    <row r="143" spans="3:3" x14ac:dyDescent="0.25">
      <c r="C143" s="1">
        <v>142</v>
      </c>
    </row>
    <row r="144" spans="3:3" x14ac:dyDescent="0.25">
      <c r="C144" s="1">
        <v>143</v>
      </c>
    </row>
    <row r="145" spans="3:3" x14ac:dyDescent="0.25">
      <c r="C145" s="1">
        <v>144</v>
      </c>
    </row>
    <row r="146" spans="3:3" x14ac:dyDescent="0.25">
      <c r="C146" s="1">
        <v>145</v>
      </c>
    </row>
    <row r="147" spans="3:3" x14ac:dyDescent="0.25">
      <c r="C147" s="1">
        <v>146</v>
      </c>
    </row>
    <row r="148" spans="3:3" x14ac:dyDescent="0.25">
      <c r="C148" s="1">
        <v>147</v>
      </c>
    </row>
    <row r="149" spans="3:3" x14ac:dyDescent="0.25">
      <c r="C149" s="1">
        <v>148</v>
      </c>
    </row>
    <row r="150" spans="3:3" x14ac:dyDescent="0.25">
      <c r="C150" s="1">
        <v>149</v>
      </c>
    </row>
    <row r="151" spans="3:3" x14ac:dyDescent="0.25">
      <c r="C151" s="1">
        <v>150</v>
      </c>
    </row>
    <row r="152" spans="3:3" x14ac:dyDescent="0.25">
      <c r="C152" s="1">
        <v>151</v>
      </c>
    </row>
    <row r="153" spans="3:3" x14ac:dyDescent="0.25">
      <c r="C153" s="1">
        <v>152</v>
      </c>
    </row>
    <row r="154" spans="3:3" x14ac:dyDescent="0.25">
      <c r="C154" s="1">
        <v>153</v>
      </c>
    </row>
    <row r="155" spans="3:3" x14ac:dyDescent="0.25">
      <c r="C155" s="1">
        <v>154</v>
      </c>
    </row>
    <row r="156" spans="3:3" x14ac:dyDescent="0.25">
      <c r="C156" s="1">
        <v>155</v>
      </c>
    </row>
    <row r="157" spans="3:3" x14ac:dyDescent="0.25">
      <c r="C157" s="1">
        <v>156</v>
      </c>
    </row>
    <row r="158" spans="3:3" x14ac:dyDescent="0.25">
      <c r="C158" s="1">
        <v>157</v>
      </c>
    </row>
    <row r="159" spans="3:3" x14ac:dyDescent="0.25">
      <c r="C159" s="1">
        <v>158</v>
      </c>
    </row>
    <row r="160" spans="3:3" x14ac:dyDescent="0.25">
      <c r="C160" s="1">
        <v>159</v>
      </c>
    </row>
    <row r="161" spans="3:3" x14ac:dyDescent="0.25">
      <c r="C161" s="1">
        <v>160</v>
      </c>
    </row>
    <row r="162" spans="3:3" x14ac:dyDescent="0.25">
      <c r="C162" s="1">
        <v>161</v>
      </c>
    </row>
    <row r="163" spans="3:3" x14ac:dyDescent="0.25">
      <c r="C163" s="1">
        <v>162</v>
      </c>
    </row>
    <row r="164" spans="3:3" x14ac:dyDescent="0.25">
      <c r="C164" s="1">
        <v>163</v>
      </c>
    </row>
    <row r="165" spans="3:3" x14ac:dyDescent="0.25">
      <c r="C165" s="1">
        <v>164</v>
      </c>
    </row>
    <row r="166" spans="3:3" x14ac:dyDescent="0.25">
      <c r="C166" s="1">
        <v>165</v>
      </c>
    </row>
    <row r="167" spans="3:3" x14ac:dyDescent="0.25">
      <c r="C167" s="1">
        <v>166</v>
      </c>
    </row>
    <row r="168" spans="3:3" x14ac:dyDescent="0.25">
      <c r="C168" s="1">
        <v>167</v>
      </c>
    </row>
    <row r="169" spans="3:3" x14ac:dyDescent="0.25">
      <c r="C169" s="1">
        <v>168</v>
      </c>
    </row>
    <row r="170" spans="3:3" x14ac:dyDescent="0.25">
      <c r="C170" s="1">
        <v>169</v>
      </c>
    </row>
    <row r="171" spans="3:3" x14ac:dyDescent="0.25">
      <c r="C171" s="1">
        <v>170</v>
      </c>
    </row>
    <row r="172" spans="3:3" x14ac:dyDescent="0.25">
      <c r="C172" s="1">
        <v>171</v>
      </c>
    </row>
    <row r="173" spans="3:3" x14ac:dyDescent="0.25">
      <c r="C173" s="1">
        <v>172</v>
      </c>
    </row>
    <row r="174" spans="3:3" x14ac:dyDescent="0.25">
      <c r="C174" s="1">
        <v>173</v>
      </c>
    </row>
    <row r="175" spans="3:3" x14ac:dyDescent="0.25">
      <c r="C175" s="1">
        <v>174</v>
      </c>
    </row>
    <row r="176" spans="3:3" x14ac:dyDescent="0.25">
      <c r="C176" s="1">
        <v>175</v>
      </c>
    </row>
    <row r="177" spans="3:3" x14ac:dyDescent="0.25">
      <c r="C177" s="1">
        <v>176</v>
      </c>
    </row>
    <row r="178" spans="3:3" x14ac:dyDescent="0.25">
      <c r="C178" s="1">
        <v>177</v>
      </c>
    </row>
    <row r="179" spans="3:3" x14ac:dyDescent="0.25">
      <c r="C179" s="1">
        <v>178</v>
      </c>
    </row>
    <row r="180" spans="3:3" x14ac:dyDescent="0.25">
      <c r="C180" s="1">
        <v>179</v>
      </c>
    </row>
    <row r="181" spans="3:3" x14ac:dyDescent="0.25">
      <c r="C181" s="1">
        <v>180</v>
      </c>
    </row>
    <row r="182" spans="3:3" x14ac:dyDescent="0.25">
      <c r="C182" s="1">
        <v>181</v>
      </c>
    </row>
    <row r="183" spans="3:3" x14ac:dyDescent="0.25">
      <c r="C183" s="1">
        <v>182</v>
      </c>
    </row>
    <row r="184" spans="3:3" x14ac:dyDescent="0.25">
      <c r="C184" s="1">
        <v>183</v>
      </c>
    </row>
    <row r="185" spans="3:3" x14ac:dyDescent="0.25">
      <c r="C185" s="1">
        <v>184</v>
      </c>
    </row>
    <row r="186" spans="3:3" x14ac:dyDescent="0.25">
      <c r="C186" s="1">
        <v>185</v>
      </c>
    </row>
    <row r="187" spans="3:3" x14ac:dyDescent="0.25">
      <c r="C187" s="1">
        <v>186</v>
      </c>
    </row>
    <row r="188" spans="3:3" x14ac:dyDescent="0.25">
      <c r="C188" s="1">
        <v>187</v>
      </c>
    </row>
    <row r="189" spans="3:3" x14ac:dyDescent="0.25">
      <c r="C189" s="1">
        <v>188</v>
      </c>
    </row>
    <row r="190" spans="3:3" x14ac:dyDescent="0.25">
      <c r="C190" s="1">
        <v>189</v>
      </c>
    </row>
    <row r="191" spans="3:3" x14ac:dyDescent="0.25">
      <c r="C191" s="1">
        <v>190</v>
      </c>
    </row>
    <row r="192" spans="3:3" x14ac:dyDescent="0.25">
      <c r="C192" s="1">
        <v>191</v>
      </c>
    </row>
    <row r="193" spans="3:3" x14ac:dyDescent="0.25">
      <c r="C193" s="1">
        <v>192</v>
      </c>
    </row>
    <row r="194" spans="3:3" x14ac:dyDescent="0.25">
      <c r="C194" s="1">
        <v>193</v>
      </c>
    </row>
    <row r="195" spans="3:3" x14ac:dyDescent="0.25">
      <c r="C195" s="1">
        <v>194</v>
      </c>
    </row>
    <row r="196" spans="3:3" x14ac:dyDescent="0.25">
      <c r="C196" s="1">
        <v>195</v>
      </c>
    </row>
    <row r="197" spans="3:3" x14ac:dyDescent="0.25">
      <c r="C197" s="1">
        <v>196</v>
      </c>
    </row>
    <row r="198" spans="3:3" x14ac:dyDescent="0.25">
      <c r="C198" s="1">
        <v>197</v>
      </c>
    </row>
    <row r="199" spans="3:3" x14ac:dyDescent="0.25">
      <c r="C199" s="1">
        <v>198</v>
      </c>
    </row>
    <row r="200" spans="3:3" x14ac:dyDescent="0.25">
      <c r="C200" s="1">
        <v>199</v>
      </c>
    </row>
    <row r="201" spans="3:3" x14ac:dyDescent="0.25">
      <c r="C201" s="1">
        <v>200</v>
      </c>
    </row>
    <row r="202" spans="3:3" x14ac:dyDescent="0.25">
      <c r="C202" s="1">
        <v>201</v>
      </c>
    </row>
    <row r="203" spans="3:3" x14ac:dyDescent="0.25">
      <c r="C203" s="1">
        <v>202</v>
      </c>
    </row>
    <row r="204" spans="3:3" x14ac:dyDescent="0.25">
      <c r="C204" s="1">
        <v>203</v>
      </c>
    </row>
    <row r="205" spans="3:3" x14ac:dyDescent="0.25">
      <c r="C205" s="1">
        <v>204</v>
      </c>
    </row>
    <row r="206" spans="3:3" x14ac:dyDescent="0.25">
      <c r="C206" s="1">
        <v>205</v>
      </c>
    </row>
    <row r="207" spans="3:3" x14ac:dyDescent="0.25">
      <c r="C207" s="1">
        <v>206</v>
      </c>
    </row>
    <row r="208" spans="3:3" x14ac:dyDescent="0.25">
      <c r="C208" s="1">
        <v>207</v>
      </c>
    </row>
    <row r="209" spans="3:3" x14ac:dyDescent="0.25">
      <c r="C209" s="1">
        <v>208</v>
      </c>
    </row>
    <row r="210" spans="3:3" x14ac:dyDescent="0.25">
      <c r="C210" s="1">
        <v>209</v>
      </c>
    </row>
    <row r="211" spans="3:3" x14ac:dyDescent="0.25">
      <c r="C211" s="1">
        <v>210</v>
      </c>
    </row>
    <row r="212" spans="3:3" x14ac:dyDescent="0.25">
      <c r="C212" s="1">
        <v>211</v>
      </c>
    </row>
    <row r="213" spans="3:3" x14ac:dyDescent="0.25">
      <c r="C213" s="1">
        <v>212</v>
      </c>
    </row>
    <row r="214" spans="3:3" x14ac:dyDescent="0.25">
      <c r="C214" s="1">
        <v>213</v>
      </c>
    </row>
    <row r="215" spans="3:3" x14ac:dyDescent="0.25">
      <c r="C215" s="1">
        <v>214</v>
      </c>
    </row>
    <row r="216" spans="3:3" x14ac:dyDescent="0.25">
      <c r="C216" s="1">
        <v>215</v>
      </c>
    </row>
    <row r="217" spans="3:3" x14ac:dyDescent="0.25">
      <c r="C217" s="1">
        <v>216</v>
      </c>
    </row>
    <row r="218" spans="3:3" x14ac:dyDescent="0.25">
      <c r="C218" s="1">
        <v>217</v>
      </c>
    </row>
    <row r="219" spans="3:3" x14ac:dyDescent="0.25">
      <c r="C219" s="1">
        <v>218</v>
      </c>
    </row>
    <row r="220" spans="3:3" x14ac:dyDescent="0.25">
      <c r="C220" s="1">
        <v>219</v>
      </c>
    </row>
    <row r="221" spans="3:3" x14ac:dyDescent="0.25">
      <c r="C221" s="1">
        <v>220</v>
      </c>
    </row>
    <row r="222" spans="3:3" x14ac:dyDescent="0.25">
      <c r="C222" s="1">
        <v>221</v>
      </c>
    </row>
    <row r="223" spans="3:3" x14ac:dyDescent="0.25">
      <c r="C223" s="1">
        <v>222</v>
      </c>
    </row>
    <row r="224" spans="3:3" x14ac:dyDescent="0.25">
      <c r="C224" s="1">
        <v>223</v>
      </c>
    </row>
    <row r="225" spans="3:3" x14ac:dyDescent="0.25">
      <c r="C225" s="1">
        <v>224</v>
      </c>
    </row>
    <row r="226" spans="3:3" x14ac:dyDescent="0.25">
      <c r="C226" s="1">
        <v>225</v>
      </c>
    </row>
    <row r="227" spans="3:3" x14ac:dyDescent="0.25">
      <c r="C227" s="1">
        <v>226</v>
      </c>
    </row>
    <row r="228" spans="3:3" x14ac:dyDescent="0.25">
      <c r="C228" s="1">
        <v>227</v>
      </c>
    </row>
    <row r="229" spans="3:3" x14ac:dyDescent="0.25">
      <c r="C229" s="1">
        <v>228</v>
      </c>
    </row>
    <row r="230" spans="3:3" x14ac:dyDescent="0.25">
      <c r="C230" s="1">
        <v>229</v>
      </c>
    </row>
    <row r="231" spans="3:3" x14ac:dyDescent="0.25">
      <c r="C231" s="1">
        <v>230</v>
      </c>
    </row>
    <row r="232" spans="3:3" x14ac:dyDescent="0.25">
      <c r="C232" s="1">
        <v>231</v>
      </c>
    </row>
    <row r="233" spans="3:3" x14ac:dyDescent="0.25">
      <c r="C233" s="1">
        <v>232</v>
      </c>
    </row>
    <row r="234" spans="3:3" x14ac:dyDescent="0.25">
      <c r="C234" s="1">
        <v>233</v>
      </c>
    </row>
    <row r="235" spans="3:3" x14ac:dyDescent="0.25">
      <c r="C235" s="1">
        <v>234</v>
      </c>
    </row>
    <row r="236" spans="3:3" x14ac:dyDescent="0.25">
      <c r="C236" s="1">
        <v>235</v>
      </c>
    </row>
    <row r="237" spans="3:3" x14ac:dyDescent="0.25">
      <c r="C237" s="1">
        <v>236</v>
      </c>
    </row>
    <row r="238" spans="3:3" x14ac:dyDescent="0.25">
      <c r="C238" s="1">
        <v>237</v>
      </c>
    </row>
    <row r="239" spans="3:3" x14ac:dyDescent="0.25">
      <c r="C239" s="1">
        <v>238</v>
      </c>
    </row>
    <row r="240" spans="3:3" x14ac:dyDescent="0.25">
      <c r="C240" s="1">
        <v>239</v>
      </c>
    </row>
    <row r="241" spans="3:3" x14ac:dyDescent="0.25">
      <c r="C241" s="1">
        <v>240</v>
      </c>
    </row>
    <row r="242" spans="3:3" x14ac:dyDescent="0.25">
      <c r="C242" s="1">
        <v>241</v>
      </c>
    </row>
    <row r="243" spans="3:3" x14ac:dyDescent="0.25">
      <c r="C243" s="1">
        <v>242</v>
      </c>
    </row>
    <row r="244" spans="3:3" x14ac:dyDescent="0.25">
      <c r="C244" s="1">
        <v>243</v>
      </c>
    </row>
    <row r="245" spans="3:3" x14ac:dyDescent="0.25">
      <c r="C245" s="1">
        <v>244</v>
      </c>
    </row>
    <row r="246" spans="3:3" x14ac:dyDescent="0.25">
      <c r="C246" s="1">
        <v>245</v>
      </c>
    </row>
    <row r="247" spans="3:3" x14ac:dyDescent="0.25">
      <c r="C247" s="1">
        <v>246</v>
      </c>
    </row>
    <row r="248" spans="3:3" x14ac:dyDescent="0.25">
      <c r="C248" s="1">
        <v>247</v>
      </c>
    </row>
    <row r="249" spans="3:3" x14ac:dyDescent="0.25">
      <c r="C249" s="1">
        <v>248</v>
      </c>
    </row>
    <row r="250" spans="3:3" x14ac:dyDescent="0.25">
      <c r="C250" s="1">
        <v>249</v>
      </c>
    </row>
    <row r="251" spans="3:3" x14ac:dyDescent="0.25">
      <c r="C251" s="1">
        <v>250</v>
      </c>
    </row>
    <row r="252" spans="3:3" x14ac:dyDescent="0.25">
      <c r="C252" s="1">
        <v>251</v>
      </c>
    </row>
    <row r="253" spans="3:3" x14ac:dyDescent="0.25">
      <c r="C253" s="1">
        <v>252</v>
      </c>
    </row>
    <row r="254" spans="3:3" x14ac:dyDescent="0.25">
      <c r="C254" s="1">
        <v>253</v>
      </c>
    </row>
    <row r="255" spans="3:3" x14ac:dyDescent="0.25">
      <c r="C255" s="1">
        <v>254</v>
      </c>
    </row>
    <row r="256" spans="3:3" x14ac:dyDescent="0.25">
      <c r="C256" s="1">
        <v>255</v>
      </c>
    </row>
    <row r="257" spans="3:3" x14ac:dyDescent="0.25">
      <c r="C257" s="1">
        <v>256</v>
      </c>
    </row>
    <row r="258" spans="3:3" x14ac:dyDescent="0.25">
      <c r="C258" s="1">
        <v>257</v>
      </c>
    </row>
    <row r="259" spans="3:3" x14ac:dyDescent="0.25">
      <c r="C259" s="1">
        <v>258</v>
      </c>
    </row>
    <row r="260" spans="3:3" x14ac:dyDescent="0.25">
      <c r="C260" s="1">
        <v>259</v>
      </c>
    </row>
    <row r="261" spans="3:3" x14ac:dyDescent="0.25">
      <c r="C261" s="1">
        <v>260</v>
      </c>
    </row>
    <row r="262" spans="3:3" x14ac:dyDescent="0.25">
      <c r="C262" s="1">
        <v>261</v>
      </c>
    </row>
    <row r="263" spans="3:3" x14ac:dyDescent="0.25">
      <c r="C263" s="1">
        <v>262</v>
      </c>
    </row>
    <row r="264" spans="3:3" x14ac:dyDescent="0.25">
      <c r="C264" s="1">
        <v>263</v>
      </c>
    </row>
    <row r="265" spans="3:3" x14ac:dyDescent="0.25">
      <c r="C265" s="1">
        <v>264</v>
      </c>
    </row>
    <row r="266" spans="3:3" x14ac:dyDescent="0.25">
      <c r="C266" s="1">
        <v>265</v>
      </c>
    </row>
    <row r="267" spans="3:3" x14ac:dyDescent="0.25">
      <c r="C267" s="1">
        <v>266</v>
      </c>
    </row>
    <row r="268" spans="3:3" x14ac:dyDescent="0.25">
      <c r="C268" s="1">
        <v>267</v>
      </c>
    </row>
    <row r="269" spans="3:3" x14ac:dyDescent="0.25">
      <c r="C269" s="1">
        <v>268</v>
      </c>
    </row>
    <row r="270" spans="3:3" x14ac:dyDescent="0.25">
      <c r="C270" s="1">
        <v>269</v>
      </c>
    </row>
    <row r="271" spans="3:3" x14ac:dyDescent="0.25">
      <c r="C271" s="1">
        <v>270</v>
      </c>
    </row>
    <row r="272" spans="3:3" x14ac:dyDescent="0.25">
      <c r="C272" s="1">
        <v>271</v>
      </c>
    </row>
    <row r="273" spans="3:3" x14ac:dyDescent="0.25">
      <c r="C273" s="1">
        <v>272</v>
      </c>
    </row>
    <row r="274" spans="3:3" x14ac:dyDescent="0.25">
      <c r="C274" s="1">
        <v>273</v>
      </c>
    </row>
    <row r="275" spans="3:3" x14ac:dyDescent="0.25">
      <c r="C275" s="1">
        <v>274</v>
      </c>
    </row>
    <row r="276" spans="3:3" x14ac:dyDescent="0.25">
      <c r="C276" s="1">
        <v>275</v>
      </c>
    </row>
    <row r="277" spans="3:3" x14ac:dyDescent="0.25">
      <c r="C277" s="1">
        <v>276</v>
      </c>
    </row>
    <row r="278" spans="3:3" x14ac:dyDescent="0.25">
      <c r="C278" s="1">
        <v>277</v>
      </c>
    </row>
    <row r="279" spans="3:3" x14ac:dyDescent="0.25">
      <c r="C279" s="1">
        <v>278</v>
      </c>
    </row>
    <row r="280" spans="3:3" x14ac:dyDescent="0.25">
      <c r="C280" s="1">
        <v>279</v>
      </c>
    </row>
    <row r="281" spans="3:3" x14ac:dyDescent="0.25">
      <c r="C281" s="1">
        <v>280</v>
      </c>
    </row>
    <row r="282" spans="3:3" x14ac:dyDescent="0.25">
      <c r="C282" s="1">
        <v>281</v>
      </c>
    </row>
    <row r="283" spans="3:3" x14ac:dyDescent="0.25">
      <c r="C283" s="1">
        <v>282</v>
      </c>
    </row>
    <row r="284" spans="3:3" x14ac:dyDescent="0.25">
      <c r="C284" s="1">
        <v>283</v>
      </c>
    </row>
    <row r="285" spans="3:3" x14ac:dyDescent="0.25">
      <c r="C285" s="1">
        <v>284</v>
      </c>
    </row>
    <row r="286" spans="3:3" x14ac:dyDescent="0.25">
      <c r="C286" s="1">
        <v>285</v>
      </c>
    </row>
    <row r="287" spans="3:3" x14ac:dyDescent="0.25">
      <c r="C287" s="1">
        <v>286</v>
      </c>
    </row>
    <row r="288" spans="3:3" x14ac:dyDescent="0.25">
      <c r="C288" s="1">
        <v>287</v>
      </c>
    </row>
    <row r="289" spans="3:3" x14ac:dyDescent="0.25">
      <c r="C289" s="1">
        <v>288</v>
      </c>
    </row>
    <row r="290" spans="3:3" x14ac:dyDescent="0.25">
      <c r="C290" s="1">
        <v>289</v>
      </c>
    </row>
    <row r="291" spans="3:3" x14ac:dyDescent="0.25">
      <c r="C291" s="1">
        <v>290</v>
      </c>
    </row>
    <row r="292" spans="3:3" x14ac:dyDescent="0.25">
      <c r="C292" s="1">
        <v>291</v>
      </c>
    </row>
    <row r="293" spans="3:3" x14ac:dyDescent="0.25">
      <c r="C293" s="1">
        <v>292</v>
      </c>
    </row>
    <row r="294" spans="3:3" x14ac:dyDescent="0.25">
      <c r="C294" s="1">
        <v>293</v>
      </c>
    </row>
    <row r="295" spans="3:3" x14ac:dyDescent="0.25">
      <c r="C295" s="1">
        <v>294</v>
      </c>
    </row>
    <row r="296" spans="3:3" x14ac:dyDescent="0.25">
      <c r="C296" s="1">
        <v>295</v>
      </c>
    </row>
    <row r="297" spans="3:3" x14ac:dyDescent="0.25">
      <c r="C297" s="1">
        <v>296</v>
      </c>
    </row>
    <row r="298" spans="3:3" x14ac:dyDescent="0.25">
      <c r="C298" s="1">
        <v>297</v>
      </c>
    </row>
    <row r="299" spans="3:3" x14ac:dyDescent="0.25">
      <c r="C299" s="1">
        <v>298</v>
      </c>
    </row>
    <row r="300" spans="3:3" x14ac:dyDescent="0.25">
      <c r="C300" s="1">
        <v>299</v>
      </c>
    </row>
    <row r="301" spans="3:3" x14ac:dyDescent="0.25">
      <c r="C301" s="1">
        <v>300</v>
      </c>
    </row>
    <row r="302" spans="3:3" x14ac:dyDescent="0.25">
      <c r="C302" s="1">
        <v>301</v>
      </c>
    </row>
    <row r="303" spans="3:3" x14ac:dyDescent="0.25">
      <c r="C303" s="1">
        <v>302</v>
      </c>
    </row>
    <row r="304" spans="3:3" x14ac:dyDescent="0.25">
      <c r="C304" s="1">
        <v>303</v>
      </c>
    </row>
    <row r="305" spans="3:3" x14ac:dyDescent="0.25">
      <c r="C305" s="1">
        <v>304</v>
      </c>
    </row>
    <row r="306" spans="3:3" x14ac:dyDescent="0.25">
      <c r="C306" s="1">
        <v>305</v>
      </c>
    </row>
    <row r="307" spans="3:3" x14ac:dyDescent="0.25">
      <c r="C307" s="1">
        <v>306</v>
      </c>
    </row>
    <row r="308" spans="3:3" x14ac:dyDescent="0.25">
      <c r="C308" s="1">
        <v>307</v>
      </c>
    </row>
    <row r="309" spans="3:3" x14ac:dyDescent="0.25">
      <c r="C309" s="1">
        <v>308</v>
      </c>
    </row>
    <row r="310" spans="3:3" x14ac:dyDescent="0.25">
      <c r="C310" s="1">
        <v>309</v>
      </c>
    </row>
    <row r="311" spans="3:3" x14ac:dyDescent="0.25">
      <c r="C311" s="1">
        <v>310</v>
      </c>
    </row>
    <row r="312" spans="3:3" x14ac:dyDescent="0.25">
      <c r="C312" s="1">
        <v>311</v>
      </c>
    </row>
    <row r="313" spans="3:3" x14ac:dyDescent="0.25">
      <c r="C313" s="1">
        <v>312</v>
      </c>
    </row>
    <row r="314" spans="3:3" x14ac:dyDescent="0.25">
      <c r="C314" s="1">
        <v>313</v>
      </c>
    </row>
    <row r="315" spans="3:3" x14ac:dyDescent="0.25">
      <c r="C315" s="1">
        <v>314</v>
      </c>
    </row>
    <row r="316" spans="3:3" x14ac:dyDescent="0.25">
      <c r="C316" s="1">
        <v>315</v>
      </c>
    </row>
    <row r="317" spans="3:3" x14ac:dyDescent="0.25">
      <c r="C317" s="1">
        <v>316</v>
      </c>
    </row>
    <row r="318" spans="3:3" x14ac:dyDescent="0.25">
      <c r="C318" s="1">
        <v>317</v>
      </c>
    </row>
    <row r="319" spans="3:3" x14ac:dyDescent="0.25">
      <c r="C319" s="1">
        <v>318</v>
      </c>
    </row>
    <row r="320" spans="3:3" x14ac:dyDescent="0.25">
      <c r="C320" s="1">
        <v>319</v>
      </c>
    </row>
    <row r="321" spans="3:3" x14ac:dyDescent="0.25">
      <c r="C321" s="1">
        <v>320</v>
      </c>
    </row>
    <row r="322" spans="3:3" x14ac:dyDescent="0.25">
      <c r="C322" s="1">
        <v>321</v>
      </c>
    </row>
    <row r="323" spans="3:3" x14ac:dyDescent="0.25">
      <c r="C323" s="1">
        <v>322</v>
      </c>
    </row>
    <row r="324" spans="3:3" x14ac:dyDescent="0.25">
      <c r="C324" s="1">
        <v>323</v>
      </c>
    </row>
    <row r="325" spans="3:3" x14ac:dyDescent="0.25">
      <c r="C325" s="1">
        <v>324</v>
      </c>
    </row>
    <row r="326" spans="3:3" x14ac:dyDescent="0.25">
      <c r="C326" s="1">
        <v>325</v>
      </c>
    </row>
    <row r="327" spans="3:3" x14ac:dyDescent="0.25">
      <c r="C327" s="1">
        <v>326</v>
      </c>
    </row>
    <row r="328" spans="3:3" x14ac:dyDescent="0.25">
      <c r="C328" s="1">
        <v>327</v>
      </c>
    </row>
    <row r="329" spans="3:3" x14ac:dyDescent="0.25">
      <c r="C329" s="1">
        <v>328</v>
      </c>
    </row>
    <row r="330" spans="3:3" x14ac:dyDescent="0.25">
      <c r="C330" s="1">
        <v>329</v>
      </c>
    </row>
    <row r="331" spans="3:3" x14ac:dyDescent="0.25">
      <c r="C331" s="1">
        <v>330</v>
      </c>
    </row>
    <row r="332" spans="3:3" x14ac:dyDescent="0.25">
      <c r="C332" s="1">
        <v>331</v>
      </c>
    </row>
    <row r="333" spans="3:3" x14ac:dyDescent="0.25">
      <c r="C333" s="1">
        <v>332</v>
      </c>
    </row>
    <row r="334" spans="3:3" x14ac:dyDescent="0.25">
      <c r="C334" s="1">
        <v>333</v>
      </c>
    </row>
    <row r="335" spans="3:3" x14ac:dyDescent="0.25">
      <c r="C335" s="1">
        <v>334</v>
      </c>
    </row>
    <row r="336" spans="3:3" x14ac:dyDescent="0.25">
      <c r="C336" s="1">
        <v>335</v>
      </c>
    </row>
    <row r="337" spans="3:3" x14ac:dyDescent="0.25">
      <c r="C337" s="1">
        <v>336</v>
      </c>
    </row>
    <row r="338" spans="3:3" x14ac:dyDescent="0.25">
      <c r="C338" s="1">
        <v>337</v>
      </c>
    </row>
    <row r="339" spans="3:3" x14ac:dyDescent="0.25">
      <c r="C339" s="1">
        <v>338</v>
      </c>
    </row>
    <row r="340" spans="3:3" x14ac:dyDescent="0.25">
      <c r="C340" s="1">
        <v>339</v>
      </c>
    </row>
    <row r="341" spans="3:3" x14ac:dyDescent="0.25">
      <c r="C341" s="1">
        <v>340</v>
      </c>
    </row>
    <row r="342" spans="3:3" x14ac:dyDescent="0.25">
      <c r="C342" s="1">
        <v>341</v>
      </c>
    </row>
    <row r="343" spans="3:3" x14ac:dyDescent="0.25">
      <c r="C343" s="1">
        <v>342</v>
      </c>
    </row>
    <row r="344" spans="3:3" x14ac:dyDescent="0.25">
      <c r="C344" s="1">
        <v>343</v>
      </c>
    </row>
    <row r="345" spans="3:3" x14ac:dyDescent="0.25">
      <c r="C345" s="1">
        <v>344</v>
      </c>
    </row>
    <row r="346" spans="3:3" x14ac:dyDescent="0.25">
      <c r="C346" s="1">
        <v>345</v>
      </c>
    </row>
    <row r="347" spans="3:3" x14ac:dyDescent="0.25">
      <c r="C347" s="1">
        <v>346</v>
      </c>
    </row>
    <row r="348" spans="3:3" x14ac:dyDescent="0.25">
      <c r="C348" s="1">
        <v>347</v>
      </c>
    </row>
    <row r="349" spans="3:3" x14ac:dyDescent="0.25">
      <c r="C349" s="1">
        <v>348</v>
      </c>
    </row>
    <row r="350" spans="3:3" x14ac:dyDescent="0.25">
      <c r="C350" s="1">
        <v>349</v>
      </c>
    </row>
    <row r="351" spans="3:3" x14ac:dyDescent="0.25">
      <c r="C351" s="1">
        <v>350</v>
      </c>
    </row>
    <row r="352" spans="3:3" x14ac:dyDescent="0.25">
      <c r="C352" s="1">
        <v>351</v>
      </c>
    </row>
    <row r="353" spans="3:3" x14ac:dyDescent="0.25">
      <c r="C353" s="1">
        <v>352</v>
      </c>
    </row>
    <row r="354" spans="3:3" x14ac:dyDescent="0.25">
      <c r="C354" s="1">
        <v>353</v>
      </c>
    </row>
    <row r="355" spans="3:3" x14ac:dyDescent="0.25">
      <c r="C355" s="1">
        <v>354</v>
      </c>
    </row>
    <row r="356" spans="3:3" x14ac:dyDescent="0.25">
      <c r="C356" s="1">
        <v>355</v>
      </c>
    </row>
    <row r="357" spans="3:3" x14ac:dyDescent="0.25">
      <c r="C357" s="1">
        <v>356</v>
      </c>
    </row>
    <row r="358" spans="3:3" x14ac:dyDescent="0.25">
      <c r="C358" s="1">
        <v>357</v>
      </c>
    </row>
    <row r="359" spans="3:3" x14ac:dyDescent="0.25">
      <c r="C359" s="1">
        <v>358</v>
      </c>
    </row>
    <row r="360" spans="3:3" x14ac:dyDescent="0.25">
      <c r="C360" s="1">
        <v>359</v>
      </c>
    </row>
    <row r="361" spans="3:3" x14ac:dyDescent="0.25">
      <c r="C361" s="1">
        <v>360</v>
      </c>
    </row>
    <row r="362" spans="3:3" x14ac:dyDescent="0.25">
      <c r="C362" s="1">
        <v>361</v>
      </c>
    </row>
    <row r="363" spans="3:3" x14ac:dyDescent="0.25">
      <c r="C363" s="1">
        <v>362</v>
      </c>
    </row>
    <row r="364" spans="3:3" x14ac:dyDescent="0.25">
      <c r="C364" s="1">
        <v>363</v>
      </c>
    </row>
    <row r="365" spans="3:3" x14ac:dyDescent="0.25">
      <c r="C365" s="1">
        <v>364</v>
      </c>
    </row>
    <row r="366" spans="3:3" x14ac:dyDescent="0.25">
      <c r="C366" s="1">
        <v>365</v>
      </c>
    </row>
    <row r="367" spans="3:3" x14ac:dyDescent="0.25">
      <c r="C367" s="1">
        <v>366</v>
      </c>
    </row>
    <row r="368" spans="3:3" x14ac:dyDescent="0.25">
      <c r="C368" s="1">
        <v>367</v>
      </c>
    </row>
    <row r="369" spans="3:3" x14ac:dyDescent="0.25">
      <c r="C369" s="1">
        <v>368</v>
      </c>
    </row>
    <row r="370" spans="3:3" x14ac:dyDescent="0.25">
      <c r="C370" s="1">
        <v>369</v>
      </c>
    </row>
    <row r="371" spans="3:3" x14ac:dyDescent="0.25">
      <c r="C371" s="1">
        <v>370</v>
      </c>
    </row>
    <row r="372" spans="3:3" x14ac:dyDescent="0.25">
      <c r="C372" s="1">
        <v>371</v>
      </c>
    </row>
    <row r="373" spans="3:3" x14ac:dyDescent="0.25">
      <c r="C373" s="1">
        <v>372</v>
      </c>
    </row>
    <row r="374" spans="3:3" x14ac:dyDescent="0.25">
      <c r="C374" s="1">
        <v>373</v>
      </c>
    </row>
    <row r="375" spans="3:3" x14ac:dyDescent="0.25">
      <c r="C375" s="1">
        <v>374</v>
      </c>
    </row>
    <row r="376" spans="3:3" x14ac:dyDescent="0.25">
      <c r="C376" s="1">
        <v>375</v>
      </c>
    </row>
    <row r="377" spans="3:3" x14ac:dyDescent="0.25">
      <c r="C377" s="1">
        <v>376</v>
      </c>
    </row>
    <row r="378" spans="3:3" x14ac:dyDescent="0.25">
      <c r="C378" s="1">
        <v>377</v>
      </c>
    </row>
    <row r="379" spans="3:3" x14ac:dyDescent="0.25">
      <c r="C379" s="1">
        <v>378</v>
      </c>
    </row>
    <row r="380" spans="3:3" x14ac:dyDescent="0.25">
      <c r="C380" s="1">
        <v>379</v>
      </c>
    </row>
    <row r="381" spans="3:3" x14ac:dyDescent="0.25">
      <c r="C381" s="1">
        <v>380</v>
      </c>
    </row>
    <row r="382" spans="3:3" x14ac:dyDescent="0.25">
      <c r="C382" s="1">
        <v>381</v>
      </c>
    </row>
    <row r="383" spans="3:3" x14ac:dyDescent="0.25">
      <c r="C383" s="1">
        <v>382</v>
      </c>
    </row>
    <row r="384" spans="3:3" x14ac:dyDescent="0.25">
      <c r="C384" s="1">
        <v>383</v>
      </c>
    </row>
    <row r="385" spans="3:3" x14ac:dyDescent="0.25">
      <c r="C385" s="1">
        <v>384</v>
      </c>
    </row>
    <row r="386" spans="3:3" x14ac:dyDescent="0.25">
      <c r="C386" s="1">
        <v>385</v>
      </c>
    </row>
    <row r="387" spans="3:3" x14ac:dyDescent="0.25">
      <c r="C387" s="1">
        <v>386</v>
      </c>
    </row>
    <row r="388" spans="3:3" x14ac:dyDescent="0.25">
      <c r="C388" s="1">
        <v>387</v>
      </c>
    </row>
    <row r="389" spans="3:3" x14ac:dyDescent="0.25">
      <c r="C389" s="1">
        <v>388</v>
      </c>
    </row>
    <row r="390" spans="3:3" x14ac:dyDescent="0.25">
      <c r="C390" s="1">
        <v>389</v>
      </c>
    </row>
    <row r="391" spans="3:3" x14ac:dyDescent="0.25">
      <c r="C391" s="1">
        <v>390</v>
      </c>
    </row>
    <row r="392" spans="3:3" x14ac:dyDescent="0.25">
      <c r="C392" s="1">
        <v>391</v>
      </c>
    </row>
    <row r="393" spans="3:3" x14ac:dyDescent="0.25">
      <c r="C393" s="1">
        <v>392</v>
      </c>
    </row>
    <row r="394" spans="3:3" x14ac:dyDescent="0.25">
      <c r="C394" s="1">
        <v>393</v>
      </c>
    </row>
    <row r="395" spans="3:3" x14ac:dyDescent="0.25">
      <c r="C395" s="1">
        <v>394</v>
      </c>
    </row>
    <row r="396" spans="3:3" x14ac:dyDescent="0.25">
      <c r="C396" s="1">
        <v>395</v>
      </c>
    </row>
    <row r="397" spans="3:3" x14ac:dyDescent="0.25">
      <c r="C397" s="1">
        <v>396</v>
      </c>
    </row>
    <row r="398" spans="3:3" x14ac:dyDescent="0.25">
      <c r="C398" s="1">
        <v>397</v>
      </c>
    </row>
    <row r="399" spans="3:3" x14ac:dyDescent="0.25">
      <c r="C399" s="1">
        <v>398</v>
      </c>
    </row>
    <row r="400" spans="3:3" x14ac:dyDescent="0.25">
      <c r="C400" s="1">
        <v>399</v>
      </c>
    </row>
    <row r="401" spans="3:3" x14ac:dyDescent="0.25">
      <c r="C401" s="1">
        <v>400</v>
      </c>
    </row>
    <row r="402" spans="3:3" x14ac:dyDescent="0.25">
      <c r="C402" s="1">
        <v>401</v>
      </c>
    </row>
    <row r="403" spans="3:3" x14ac:dyDescent="0.25">
      <c r="C403" s="1">
        <v>402</v>
      </c>
    </row>
    <row r="404" spans="3:3" x14ac:dyDescent="0.25">
      <c r="C404" s="1">
        <v>403</v>
      </c>
    </row>
    <row r="405" spans="3:3" x14ac:dyDescent="0.25">
      <c r="C405" s="1">
        <v>404</v>
      </c>
    </row>
    <row r="406" spans="3:3" x14ac:dyDescent="0.25">
      <c r="C406" s="1">
        <v>405</v>
      </c>
    </row>
    <row r="407" spans="3:3" x14ac:dyDescent="0.25">
      <c r="C407" s="1">
        <v>406</v>
      </c>
    </row>
    <row r="408" spans="3:3" x14ac:dyDescent="0.25">
      <c r="C408" s="1">
        <v>407</v>
      </c>
    </row>
    <row r="409" spans="3:3" x14ac:dyDescent="0.25">
      <c r="C409" s="1">
        <v>408</v>
      </c>
    </row>
    <row r="410" spans="3:3" x14ac:dyDescent="0.25">
      <c r="C410" s="1">
        <v>409</v>
      </c>
    </row>
    <row r="411" spans="3:3" x14ac:dyDescent="0.25">
      <c r="C411" s="1">
        <v>410</v>
      </c>
    </row>
    <row r="412" spans="3:3" x14ac:dyDescent="0.25">
      <c r="C412" s="1">
        <v>411</v>
      </c>
    </row>
    <row r="413" spans="3:3" x14ac:dyDescent="0.25">
      <c r="C413" s="1">
        <v>412</v>
      </c>
    </row>
    <row r="414" spans="3:3" x14ac:dyDescent="0.25">
      <c r="C414" s="1">
        <v>413</v>
      </c>
    </row>
    <row r="415" spans="3:3" x14ac:dyDescent="0.25">
      <c r="C415" s="1">
        <v>414</v>
      </c>
    </row>
    <row r="416" spans="3:3" x14ac:dyDescent="0.25">
      <c r="C416" s="1">
        <v>415</v>
      </c>
    </row>
    <row r="417" spans="3:3" x14ac:dyDescent="0.25">
      <c r="C417" s="1">
        <v>416</v>
      </c>
    </row>
    <row r="418" spans="3:3" x14ac:dyDescent="0.25">
      <c r="C418" s="1">
        <v>417</v>
      </c>
    </row>
    <row r="419" spans="3:3" x14ac:dyDescent="0.25">
      <c r="C419" s="1">
        <v>418</v>
      </c>
    </row>
    <row r="420" spans="3:3" x14ac:dyDescent="0.25">
      <c r="C420" s="1">
        <v>419</v>
      </c>
    </row>
    <row r="421" spans="3:3" x14ac:dyDescent="0.25">
      <c r="C421" s="1">
        <v>420</v>
      </c>
    </row>
    <row r="422" spans="3:3" x14ac:dyDescent="0.25">
      <c r="C422" s="1">
        <v>421</v>
      </c>
    </row>
    <row r="423" spans="3:3" x14ac:dyDescent="0.25">
      <c r="C423" s="1">
        <v>422</v>
      </c>
    </row>
    <row r="424" spans="3:3" x14ac:dyDescent="0.25">
      <c r="C424" s="1">
        <v>423</v>
      </c>
    </row>
    <row r="425" spans="3:3" x14ac:dyDescent="0.25">
      <c r="C425" s="1">
        <v>424</v>
      </c>
    </row>
    <row r="426" spans="3:3" x14ac:dyDescent="0.25">
      <c r="C426" s="1">
        <v>425</v>
      </c>
    </row>
    <row r="427" spans="3:3" x14ac:dyDescent="0.25">
      <c r="C427" s="1">
        <v>426</v>
      </c>
    </row>
    <row r="428" spans="3:3" x14ac:dyDescent="0.25">
      <c r="C428" s="1">
        <v>427</v>
      </c>
    </row>
    <row r="429" spans="3:3" x14ac:dyDescent="0.25">
      <c r="C429" s="1">
        <v>428</v>
      </c>
    </row>
    <row r="430" spans="3:3" x14ac:dyDescent="0.25">
      <c r="C430" s="1">
        <v>429</v>
      </c>
    </row>
    <row r="431" spans="3:3" x14ac:dyDescent="0.25">
      <c r="C431" s="1">
        <v>430</v>
      </c>
    </row>
    <row r="432" spans="3:3" x14ac:dyDescent="0.25">
      <c r="C432" s="1">
        <v>431</v>
      </c>
    </row>
    <row r="433" spans="3:3" x14ac:dyDescent="0.25">
      <c r="C433" s="1">
        <v>432</v>
      </c>
    </row>
    <row r="434" spans="3:3" x14ac:dyDescent="0.25">
      <c r="C434" s="1">
        <v>433</v>
      </c>
    </row>
    <row r="435" spans="3:3" x14ac:dyDescent="0.25">
      <c r="C435" s="1">
        <v>434</v>
      </c>
    </row>
    <row r="436" spans="3:3" x14ac:dyDescent="0.25">
      <c r="C436" s="1">
        <v>435</v>
      </c>
    </row>
    <row r="437" spans="3:3" x14ac:dyDescent="0.25">
      <c r="C437" s="1">
        <v>436</v>
      </c>
    </row>
    <row r="438" spans="3:3" x14ac:dyDescent="0.25">
      <c r="C438" s="1">
        <v>437</v>
      </c>
    </row>
    <row r="439" spans="3:3" x14ac:dyDescent="0.25">
      <c r="C439" s="1">
        <v>438</v>
      </c>
    </row>
    <row r="440" spans="3:3" x14ac:dyDescent="0.25">
      <c r="C440" s="1">
        <v>439</v>
      </c>
    </row>
    <row r="441" spans="3:3" x14ac:dyDescent="0.25">
      <c r="C441" s="1">
        <v>440</v>
      </c>
    </row>
    <row r="442" spans="3:3" x14ac:dyDescent="0.25">
      <c r="C442" s="1">
        <v>441</v>
      </c>
    </row>
    <row r="443" spans="3:3" x14ac:dyDescent="0.25">
      <c r="C443" s="1">
        <v>442</v>
      </c>
    </row>
    <row r="444" spans="3:3" x14ac:dyDescent="0.25">
      <c r="C444" s="1">
        <v>443</v>
      </c>
    </row>
    <row r="445" spans="3:3" x14ac:dyDescent="0.25">
      <c r="C445" s="1">
        <v>444</v>
      </c>
    </row>
    <row r="446" spans="3:3" x14ac:dyDescent="0.25">
      <c r="C446" s="1">
        <v>445</v>
      </c>
    </row>
    <row r="447" spans="3:3" x14ac:dyDescent="0.25">
      <c r="C447" s="1">
        <v>446</v>
      </c>
    </row>
    <row r="448" spans="3:3" x14ac:dyDescent="0.25">
      <c r="C448" s="1">
        <v>447</v>
      </c>
    </row>
    <row r="449" spans="3:3" x14ac:dyDescent="0.25">
      <c r="C449" s="1">
        <v>448</v>
      </c>
    </row>
    <row r="450" spans="3:3" x14ac:dyDescent="0.25">
      <c r="C450" s="1">
        <v>449</v>
      </c>
    </row>
    <row r="451" spans="3:3" x14ac:dyDescent="0.25">
      <c r="C451" s="1">
        <v>450</v>
      </c>
    </row>
    <row r="452" spans="3:3" x14ac:dyDescent="0.25">
      <c r="C452" s="1">
        <v>451</v>
      </c>
    </row>
    <row r="453" spans="3:3" x14ac:dyDescent="0.25">
      <c r="C453" s="1">
        <v>452</v>
      </c>
    </row>
    <row r="454" spans="3:3" x14ac:dyDescent="0.25">
      <c r="C454" s="1">
        <v>453</v>
      </c>
    </row>
    <row r="455" spans="3:3" x14ac:dyDescent="0.25">
      <c r="C455" s="1">
        <v>454</v>
      </c>
    </row>
    <row r="456" spans="3:3" x14ac:dyDescent="0.25">
      <c r="C456" s="1">
        <v>455</v>
      </c>
    </row>
    <row r="457" spans="3:3" x14ac:dyDescent="0.25">
      <c r="C457" s="1">
        <v>456</v>
      </c>
    </row>
    <row r="458" spans="3:3" x14ac:dyDescent="0.25">
      <c r="C458" s="1">
        <v>457</v>
      </c>
    </row>
    <row r="459" spans="3:3" x14ac:dyDescent="0.25">
      <c r="C459" s="1">
        <v>458</v>
      </c>
    </row>
    <row r="460" spans="3:3" x14ac:dyDescent="0.25">
      <c r="C460" s="1">
        <v>459</v>
      </c>
    </row>
    <row r="461" spans="3:3" x14ac:dyDescent="0.25">
      <c r="C461" s="1">
        <v>460</v>
      </c>
    </row>
    <row r="462" spans="3:3" x14ac:dyDescent="0.25">
      <c r="C462" s="1">
        <v>461</v>
      </c>
    </row>
    <row r="463" spans="3:3" x14ac:dyDescent="0.25">
      <c r="C463" s="1">
        <v>462</v>
      </c>
    </row>
    <row r="464" spans="3:3" x14ac:dyDescent="0.25">
      <c r="C464" s="1">
        <v>463</v>
      </c>
    </row>
    <row r="465" spans="3:3" x14ac:dyDescent="0.25">
      <c r="C465" s="1">
        <v>464</v>
      </c>
    </row>
    <row r="466" spans="3:3" x14ac:dyDescent="0.25">
      <c r="C466" s="1">
        <v>465</v>
      </c>
    </row>
    <row r="467" spans="3:3" x14ac:dyDescent="0.25">
      <c r="C467" s="1">
        <v>466</v>
      </c>
    </row>
    <row r="468" spans="3:3" x14ac:dyDescent="0.25">
      <c r="C468" s="1">
        <v>467</v>
      </c>
    </row>
    <row r="469" spans="3:3" x14ac:dyDescent="0.25">
      <c r="C469" s="1">
        <v>468</v>
      </c>
    </row>
    <row r="470" spans="3:3" x14ac:dyDescent="0.25">
      <c r="C470" s="1">
        <v>469</v>
      </c>
    </row>
    <row r="471" spans="3:3" x14ac:dyDescent="0.25">
      <c r="C471" s="1">
        <v>470</v>
      </c>
    </row>
    <row r="472" spans="3:3" x14ac:dyDescent="0.25">
      <c r="C472" s="1">
        <v>471</v>
      </c>
    </row>
    <row r="473" spans="3:3" x14ac:dyDescent="0.25">
      <c r="C473" s="1">
        <v>472</v>
      </c>
    </row>
    <row r="474" spans="3:3" x14ac:dyDescent="0.25">
      <c r="C474" s="1">
        <v>473</v>
      </c>
    </row>
    <row r="475" spans="3:3" x14ac:dyDescent="0.25">
      <c r="C475" s="1">
        <v>474</v>
      </c>
    </row>
    <row r="476" spans="3:3" x14ac:dyDescent="0.25">
      <c r="C476" s="1">
        <v>475</v>
      </c>
    </row>
    <row r="477" spans="3:3" x14ac:dyDescent="0.25">
      <c r="C477" s="1">
        <v>476</v>
      </c>
    </row>
    <row r="478" spans="3:3" x14ac:dyDescent="0.25">
      <c r="C478" s="1">
        <v>477</v>
      </c>
    </row>
    <row r="479" spans="3:3" x14ac:dyDescent="0.25">
      <c r="C479" s="1">
        <v>478</v>
      </c>
    </row>
    <row r="480" spans="3:3" x14ac:dyDescent="0.25">
      <c r="C480" s="1">
        <v>479</v>
      </c>
    </row>
    <row r="481" spans="3:3" x14ac:dyDescent="0.25">
      <c r="C481" s="1">
        <v>480</v>
      </c>
    </row>
    <row r="482" spans="3:3" x14ac:dyDescent="0.25">
      <c r="C482" s="1">
        <v>481</v>
      </c>
    </row>
    <row r="483" spans="3:3" x14ac:dyDescent="0.25">
      <c r="C483" s="1">
        <v>482</v>
      </c>
    </row>
    <row r="484" spans="3:3" x14ac:dyDescent="0.25">
      <c r="C484" s="1">
        <v>483</v>
      </c>
    </row>
    <row r="485" spans="3:3" x14ac:dyDescent="0.25">
      <c r="C485" s="1">
        <v>484</v>
      </c>
    </row>
    <row r="486" spans="3:3" x14ac:dyDescent="0.25">
      <c r="C486" s="1">
        <v>485</v>
      </c>
    </row>
    <row r="487" spans="3:3" x14ac:dyDescent="0.25">
      <c r="C487" s="1">
        <v>486</v>
      </c>
    </row>
    <row r="488" spans="3:3" x14ac:dyDescent="0.25">
      <c r="C488" s="1">
        <v>487</v>
      </c>
    </row>
    <row r="489" spans="3:3" x14ac:dyDescent="0.25">
      <c r="C489" s="1">
        <v>488</v>
      </c>
    </row>
    <row r="490" spans="3:3" x14ac:dyDescent="0.25">
      <c r="C490" s="1">
        <v>489</v>
      </c>
    </row>
    <row r="491" spans="3:3" x14ac:dyDescent="0.25">
      <c r="C491" s="1">
        <v>490</v>
      </c>
    </row>
    <row r="492" spans="3:3" x14ac:dyDescent="0.25">
      <c r="C492" s="1">
        <v>491</v>
      </c>
    </row>
    <row r="493" spans="3:3" x14ac:dyDescent="0.25">
      <c r="C493" s="1">
        <v>492</v>
      </c>
    </row>
    <row r="494" spans="3:3" x14ac:dyDescent="0.25">
      <c r="C494" s="1">
        <v>493</v>
      </c>
    </row>
    <row r="495" spans="3:3" x14ac:dyDescent="0.25">
      <c r="C495" s="1">
        <v>494</v>
      </c>
    </row>
    <row r="496" spans="3:3" x14ac:dyDescent="0.25">
      <c r="C496" s="1">
        <v>495</v>
      </c>
    </row>
    <row r="497" spans="3:3" x14ac:dyDescent="0.25">
      <c r="C497" s="1">
        <v>496</v>
      </c>
    </row>
    <row r="498" spans="3:3" x14ac:dyDescent="0.25">
      <c r="C498" s="1">
        <v>497</v>
      </c>
    </row>
    <row r="499" spans="3:3" x14ac:dyDescent="0.25">
      <c r="C499" s="1">
        <v>498</v>
      </c>
    </row>
    <row r="500" spans="3:3" x14ac:dyDescent="0.25">
      <c r="C500" s="1">
        <v>499</v>
      </c>
    </row>
    <row r="501" spans="3:3" x14ac:dyDescent="0.25">
      <c r="C501" s="1">
        <v>500</v>
      </c>
    </row>
    <row r="502" spans="3:3" x14ac:dyDescent="0.25">
      <c r="C502" s="1">
        <v>501</v>
      </c>
    </row>
    <row r="503" spans="3:3" x14ac:dyDescent="0.25">
      <c r="C503" s="1">
        <v>502</v>
      </c>
    </row>
    <row r="504" spans="3:3" x14ac:dyDescent="0.25">
      <c r="C504" s="1">
        <v>503</v>
      </c>
    </row>
    <row r="505" spans="3:3" x14ac:dyDescent="0.25">
      <c r="C505" s="1">
        <v>504</v>
      </c>
    </row>
    <row r="506" spans="3:3" x14ac:dyDescent="0.25">
      <c r="C506" s="1">
        <v>505</v>
      </c>
    </row>
    <row r="507" spans="3:3" x14ac:dyDescent="0.25">
      <c r="C507" s="1">
        <v>506</v>
      </c>
    </row>
    <row r="508" spans="3:3" x14ac:dyDescent="0.25">
      <c r="C508" s="1">
        <v>507</v>
      </c>
    </row>
    <row r="509" spans="3:3" x14ac:dyDescent="0.25">
      <c r="C509" s="1">
        <v>508</v>
      </c>
    </row>
    <row r="510" spans="3:3" x14ac:dyDescent="0.25">
      <c r="C510" s="1">
        <v>509</v>
      </c>
    </row>
    <row r="511" spans="3:3" x14ac:dyDescent="0.25">
      <c r="C511" s="1">
        <v>510</v>
      </c>
    </row>
    <row r="512" spans="3:3" x14ac:dyDescent="0.25">
      <c r="C512" s="1">
        <v>511</v>
      </c>
    </row>
    <row r="513" spans="3:3" x14ac:dyDescent="0.25">
      <c r="C513" s="1">
        <v>512</v>
      </c>
    </row>
    <row r="514" spans="3:3" x14ac:dyDescent="0.25">
      <c r="C514" s="1">
        <v>513</v>
      </c>
    </row>
    <row r="515" spans="3:3" x14ac:dyDescent="0.25">
      <c r="C515" s="1">
        <v>514</v>
      </c>
    </row>
    <row r="516" spans="3:3" x14ac:dyDescent="0.25">
      <c r="C516" s="1">
        <v>515</v>
      </c>
    </row>
    <row r="517" spans="3:3" x14ac:dyDescent="0.25">
      <c r="C517" s="1">
        <v>516</v>
      </c>
    </row>
    <row r="518" spans="3:3" x14ac:dyDescent="0.25">
      <c r="C518" s="1">
        <v>517</v>
      </c>
    </row>
    <row r="519" spans="3:3" x14ac:dyDescent="0.25">
      <c r="C519" s="1">
        <v>518</v>
      </c>
    </row>
    <row r="520" spans="3:3" x14ac:dyDescent="0.25">
      <c r="C520" s="1">
        <v>519</v>
      </c>
    </row>
    <row r="521" spans="3:3" x14ac:dyDescent="0.25">
      <c r="C521" s="1">
        <v>520</v>
      </c>
    </row>
    <row r="522" spans="3:3" x14ac:dyDescent="0.25">
      <c r="C522" s="1">
        <v>521</v>
      </c>
    </row>
    <row r="523" spans="3:3" x14ac:dyDescent="0.25">
      <c r="C523" s="1">
        <v>522</v>
      </c>
    </row>
    <row r="524" spans="3:3" x14ac:dyDescent="0.25">
      <c r="C524" s="1">
        <v>523</v>
      </c>
    </row>
    <row r="525" spans="3:3" x14ac:dyDescent="0.25">
      <c r="C525" s="1">
        <v>524</v>
      </c>
    </row>
    <row r="526" spans="3:3" x14ac:dyDescent="0.25">
      <c r="C526" s="1">
        <v>525</v>
      </c>
    </row>
    <row r="527" spans="3:3" x14ac:dyDescent="0.25">
      <c r="C527" s="1">
        <v>526</v>
      </c>
    </row>
    <row r="528" spans="3:3" x14ac:dyDescent="0.25">
      <c r="C528" s="1">
        <v>527</v>
      </c>
    </row>
    <row r="529" spans="3:3" x14ac:dyDescent="0.25">
      <c r="C529" s="1">
        <v>528</v>
      </c>
    </row>
    <row r="530" spans="3:3" x14ac:dyDescent="0.25">
      <c r="C530" s="1">
        <v>529</v>
      </c>
    </row>
    <row r="531" spans="3:3" x14ac:dyDescent="0.25">
      <c r="C531" s="1">
        <v>530</v>
      </c>
    </row>
    <row r="532" spans="3:3" x14ac:dyDescent="0.25">
      <c r="C532" s="1">
        <v>531</v>
      </c>
    </row>
    <row r="533" spans="3:3" x14ac:dyDescent="0.25">
      <c r="C533" s="1">
        <v>532</v>
      </c>
    </row>
    <row r="534" spans="3:3" x14ac:dyDescent="0.25">
      <c r="C534" s="1">
        <v>533</v>
      </c>
    </row>
    <row r="535" spans="3:3" x14ac:dyDescent="0.25">
      <c r="C535" s="1">
        <v>534</v>
      </c>
    </row>
    <row r="536" spans="3:3" x14ac:dyDescent="0.25">
      <c r="C536" s="1">
        <v>535</v>
      </c>
    </row>
    <row r="537" spans="3:3" x14ac:dyDescent="0.25">
      <c r="C537" s="1">
        <v>536</v>
      </c>
    </row>
    <row r="538" spans="3:3" x14ac:dyDescent="0.25">
      <c r="C538" s="1">
        <v>537</v>
      </c>
    </row>
    <row r="539" spans="3:3" x14ac:dyDescent="0.25">
      <c r="C539" s="1">
        <v>538</v>
      </c>
    </row>
    <row r="540" spans="3:3" x14ac:dyDescent="0.25">
      <c r="C540" s="1">
        <v>539</v>
      </c>
    </row>
    <row r="541" spans="3:3" x14ac:dyDescent="0.25">
      <c r="C541" s="1">
        <v>540</v>
      </c>
    </row>
    <row r="542" spans="3:3" x14ac:dyDescent="0.25">
      <c r="C542" s="1">
        <v>541</v>
      </c>
    </row>
    <row r="543" spans="3:3" x14ac:dyDescent="0.25">
      <c r="C543" s="1">
        <v>542</v>
      </c>
    </row>
    <row r="544" spans="3:3" x14ac:dyDescent="0.25">
      <c r="C544" s="1">
        <v>543</v>
      </c>
    </row>
    <row r="545" spans="3:3" x14ac:dyDescent="0.25">
      <c r="C545" s="1">
        <v>544</v>
      </c>
    </row>
    <row r="546" spans="3:3" x14ac:dyDescent="0.25">
      <c r="C546" s="1">
        <v>545</v>
      </c>
    </row>
    <row r="547" spans="3:3" x14ac:dyDescent="0.25">
      <c r="C547" s="1">
        <v>546</v>
      </c>
    </row>
    <row r="548" spans="3:3" x14ac:dyDescent="0.25">
      <c r="C548" s="1">
        <v>547</v>
      </c>
    </row>
    <row r="549" spans="3:3" x14ac:dyDescent="0.25">
      <c r="C549" s="1">
        <v>548</v>
      </c>
    </row>
    <row r="550" spans="3:3" x14ac:dyDescent="0.25">
      <c r="C550" s="1">
        <v>549</v>
      </c>
    </row>
    <row r="551" spans="3:3" x14ac:dyDescent="0.25">
      <c r="C551" s="1">
        <v>550</v>
      </c>
    </row>
    <row r="552" spans="3:3" x14ac:dyDescent="0.25">
      <c r="C552" s="1">
        <v>551</v>
      </c>
    </row>
    <row r="553" spans="3:3" x14ac:dyDescent="0.25">
      <c r="C553" s="1">
        <v>552</v>
      </c>
    </row>
    <row r="554" spans="3:3" x14ac:dyDescent="0.25">
      <c r="C554" s="1">
        <v>553</v>
      </c>
    </row>
    <row r="555" spans="3:3" x14ac:dyDescent="0.25">
      <c r="C555" s="1">
        <v>554</v>
      </c>
    </row>
    <row r="556" spans="3:3" x14ac:dyDescent="0.25">
      <c r="C556" s="1">
        <v>555</v>
      </c>
    </row>
    <row r="557" spans="3:3" x14ac:dyDescent="0.25">
      <c r="C557" s="1">
        <v>556</v>
      </c>
    </row>
    <row r="558" spans="3:3" x14ac:dyDescent="0.25">
      <c r="C558" s="1">
        <v>557</v>
      </c>
    </row>
    <row r="559" spans="3:3" x14ac:dyDescent="0.25">
      <c r="C559" s="1">
        <v>558</v>
      </c>
    </row>
    <row r="560" spans="3:3" x14ac:dyDescent="0.25">
      <c r="C560" s="1">
        <v>559</v>
      </c>
    </row>
    <row r="561" spans="3:3" x14ac:dyDescent="0.25">
      <c r="C561" s="1">
        <v>560</v>
      </c>
    </row>
    <row r="562" spans="3:3" x14ac:dyDescent="0.25">
      <c r="C562" s="1">
        <v>561</v>
      </c>
    </row>
    <row r="563" spans="3:3" x14ac:dyDescent="0.25">
      <c r="C563" s="1">
        <v>562</v>
      </c>
    </row>
    <row r="564" spans="3:3" x14ac:dyDescent="0.25">
      <c r="C564" s="1">
        <v>563</v>
      </c>
    </row>
    <row r="565" spans="3:3" x14ac:dyDescent="0.25">
      <c r="C565" s="1">
        <v>564</v>
      </c>
    </row>
    <row r="566" spans="3:3" x14ac:dyDescent="0.25">
      <c r="C566" s="1">
        <v>565</v>
      </c>
    </row>
    <row r="567" spans="3:3" x14ac:dyDescent="0.25">
      <c r="C567" s="1">
        <v>566</v>
      </c>
    </row>
    <row r="568" spans="3:3" x14ac:dyDescent="0.25">
      <c r="C568" s="1">
        <v>567</v>
      </c>
    </row>
    <row r="569" spans="3:3" x14ac:dyDescent="0.25">
      <c r="C569" s="1">
        <v>568</v>
      </c>
    </row>
    <row r="570" spans="3:3" x14ac:dyDescent="0.25">
      <c r="C570" s="1">
        <v>569</v>
      </c>
    </row>
    <row r="571" spans="3:3" x14ac:dyDescent="0.25">
      <c r="C571" s="1">
        <v>570</v>
      </c>
    </row>
    <row r="572" spans="3:3" x14ac:dyDescent="0.25">
      <c r="C572" s="1">
        <v>571</v>
      </c>
    </row>
    <row r="573" spans="3:3" x14ac:dyDescent="0.25">
      <c r="C573" s="1">
        <v>572</v>
      </c>
    </row>
    <row r="574" spans="3:3" x14ac:dyDescent="0.25">
      <c r="C574" s="1">
        <v>573</v>
      </c>
    </row>
    <row r="575" spans="3:3" x14ac:dyDescent="0.25">
      <c r="C575" s="1">
        <v>574</v>
      </c>
    </row>
    <row r="576" spans="3:3" x14ac:dyDescent="0.25">
      <c r="C576" s="1">
        <v>575</v>
      </c>
    </row>
    <row r="577" spans="3:3" x14ac:dyDescent="0.25">
      <c r="C577" s="1">
        <v>576</v>
      </c>
    </row>
    <row r="578" spans="3:3" x14ac:dyDescent="0.25">
      <c r="C578" s="1">
        <v>577</v>
      </c>
    </row>
    <row r="579" spans="3:3" x14ac:dyDescent="0.25">
      <c r="C579" s="1">
        <v>578</v>
      </c>
    </row>
    <row r="580" spans="3:3" x14ac:dyDescent="0.25">
      <c r="C580" s="1">
        <v>579</v>
      </c>
    </row>
    <row r="581" spans="3:3" x14ac:dyDescent="0.25">
      <c r="C581" s="1">
        <v>580</v>
      </c>
    </row>
    <row r="582" spans="3:3" x14ac:dyDescent="0.25">
      <c r="C582" s="1">
        <v>581</v>
      </c>
    </row>
    <row r="583" spans="3:3" x14ac:dyDescent="0.25">
      <c r="C583" s="1">
        <v>582</v>
      </c>
    </row>
    <row r="584" spans="3:3" x14ac:dyDescent="0.25">
      <c r="C584" s="1">
        <v>583</v>
      </c>
    </row>
    <row r="585" spans="3:3" x14ac:dyDescent="0.25">
      <c r="C585" s="1">
        <v>584</v>
      </c>
    </row>
    <row r="586" spans="3:3" x14ac:dyDescent="0.25">
      <c r="C586" s="1">
        <v>585</v>
      </c>
    </row>
    <row r="587" spans="3:3" x14ac:dyDescent="0.25">
      <c r="C587" s="1">
        <v>586</v>
      </c>
    </row>
    <row r="588" spans="3:3" x14ac:dyDescent="0.25">
      <c r="C588" s="1">
        <v>587</v>
      </c>
    </row>
    <row r="589" spans="3:3" x14ac:dyDescent="0.25">
      <c r="C589" s="1">
        <v>588</v>
      </c>
    </row>
    <row r="590" spans="3:3" x14ac:dyDescent="0.25">
      <c r="C590" s="1">
        <v>589</v>
      </c>
    </row>
    <row r="591" spans="3:3" x14ac:dyDescent="0.25">
      <c r="C591" s="1">
        <v>590</v>
      </c>
    </row>
    <row r="592" spans="3:3" x14ac:dyDescent="0.25">
      <c r="C592" s="1">
        <v>591</v>
      </c>
    </row>
    <row r="593" spans="3:3" x14ac:dyDescent="0.25">
      <c r="C593" s="1">
        <v>592</v>
      </c>
    </row>
    <row r="594" spans="3:3" x14ac:dyDescent="0.25">
      <c r="C594" s="1">
        <v>593</v>
      </c>
    </row>
    <row r="595" spans="3:3" x14ac:dyDescent="0.25">
      <c r="C595" s="1">
        <v>594</v>
      </c>
    </row>
    <row r="596" spans="3:3" x14ac:dyDescent="0.25">
      <c r="C596" s="1">
        <v>595</v>
      </c>
    </row>
    <row r="597" spans="3:3" x14ac:dyDescent="0.25">
      <c r="C597" s="1">
        <v>596</v>
      </c>
    </row>
    <row r="598" spans="3:3" x14ac:dyDescent="0.25">
      <c r="C598" s="1">
        <v>597</v>
      </c>
    </row>
    <row r="599" spans="3:3" x14ac:dyDescent="0.25">
      <c r="C599" s="1">
        <v>598</v>
      </c>
    </row>
    <row r="600" spans="3:3" x14ac:dyDescent="0.25">
      <c r="C600" s="1">
        <v>599</v>
      </c>
    </row>
    <row r="601" spans="3:3" x14ac:dyDescent="0.25">
      <c r="C601" s="1">
        <v>600</v>
      </c>
    </row>
    <row r="602" spans="3:3" x14ac:dyDescent="0.25">
      <c r="C602" s="1">
        <v>601</v>
      </c>
    </row>
    <row r="603" spans="3:3" x14ac:dyDescent="0.25">
      <c r="C603" s="1">
        <v>602</v>
      </c>
    </row>
    <row r="604" spans="3:3" x14ac:dyDescent="0.25">
      <c r="C604" s="1">
        <v>603</v>
      </c>
    </row>
    <row r="605" spans="3:3" x14ac:dyDescent="0.25">
      <c r="C605" s="1">
        <v>604</v>
      </c>
    </row>
    <row r="606" spans="3:3" x14ac:dyDescent="0.25">
      <c r="C606" s="1">
        <v>605</v>
      </c>
    </row>
    <row r="607" spans="3:3" x14ac:dyDescent="0.25">
      <c r="C607" s="1">
        <v>606</v>
      </c>
    </row>
    <row r="608" spans="3:3" x14ac:dyDescent="0.25">
      <c r="C608" s="1">
        <v>607</v>
      </c>
    </row>
    <row r="609" spans="3:3" x14ac:dyDescent="0.25">
      <c r="C609" s="1">
        <v>608</v>
      </c>
    </row>
    <row r="610" spans="3:3" x14ac:dyDescent="0.25">
      <c r="C610" s="1">
        <v>609</v>
      </c>
    </row>
    <row r="611" spans="3:3" x14ac:dyDescent="0.25">
      <c r="C611" s="1">
        <v>610</v>
      </c>
    </row>
    <row r="612" spans="3:3" x14ac:dyDescent="0.25">
      <c r="C612" s="1">
        <v>611</v>
      </c>
    </row>
    <row r="613" spans="3:3" x14ac:dyDescent="0.25">
      <c r="C613" s="1">
        <v>612</v>
      </c>
    </row>
    <row r="614" spans="3:3" x14ac:dyDescent="0.25">
      <c r="C614" s="1">
        <v>613</v>
      </c>
    </row>
    <row r="615" spans="3:3" x14ac:dyDescent="0.25">
      <c r="C615" s="1">
        <v>614</v>
      </c>
    </row>
    <row r="616" spans="3:3" x14ac:dyDescent="0.25">
      <c r="C616" s="1">
        <v>615</v>
      </c>
    </row>
    <row r="617" spans="3:3" x14ac:dyDescent="0.25">
      <c r="C617" s="1">
        <v>616</v>
      </c>
    </row>
    <row r="618" spans="3:3" x14ac:dyDescent="0.25">
      <c r="C618" s="1">
        <v>617</v>
      </c>
    </row>
    <row r="619" spans="3:3" x14ac:dyDescent="0.25">
      <c r="C619" s="1">
        <v>618</v>
      </c>
    </row>
    <row r="620" spans="3:3" x14ac:dyDescent="0.25">
      <c r="C620" s="1">
        <v>619</v>
      </c>
    </row>
    <row r="621" spans="3:3" x14ac:dyDescent="0.25">
      <c r="C621" s="1">
        <v>620</v>
      </c>
    </row>
    <row r="622" spans="3:3" x14ac:dyDescent="0.25">
      <c r="C622" s="1">
        <v>621</v>
      </c>
    </row>
    <row r="623" spans="3:3" x14ac:dyDescent="0.25">
      <c r="C623" s="1">
        <v>622</v>
      </c>
    </row>
    <row r="624" spans="3:3" x14ac:dyDescent="0.25">
      <c r="C624" s="1">
        <v>623</v>
      </c>
    </row>
    <row r="625" spans="3:3" x14ac:dyDescent="0.25">
      <c r="C625" s="1">
        <v>624</v>
      </c>
    </row>
    <row r="626" spans="3:3" x14ac:dyDescent="0.25">
      <c r="C626" s="1">
        <v>625</v>
      </c>
    </row>
    <row r="627" spans="3:3" x14ac:dyDescent="0.25">
      <c r="C627" s="1">
        <v>626</v>
      </c>
    </row>
    <row r="628" spans="3:3" x14ac:dyDescent="0.25">
      <c r="C628" s="1">
        <v>627</v>
      </c>
    </row>
    <row r="629" spans="3:3" x14ac:dyDescent="0.25">
      <c r="C629" s="1">
        <v>628</v>
      </c>
    </row>
    <row r="630" spans="3:3" x14ac:dyDescent="0.25">
      <c r="C630" s="1">
        <v>629</v>
      </c>
    </row>
    <row r="631" spans="3:3" x14ac:dyDescent="0.25">
      <c r="C631" s="1">
        <v>630</v>
      </c>
    </row>
    <row r="632" spans="3:3" x14ac:dyDescent="0.25">
      <c r="C632" s="1">
        <v>631</v>
      </c>
    </row>
    <row r="633" spans="3:3" x14ac:dyDescent="0.25">
      <c r="C633" s="1">
        <v>632</v>
      </c>
    </row>
    <row r="634" spans="3:3" x14ac:dyDescent="0.25">
      <c r="C634" s="1">
        <v>633</v>
      </c>
    </row>
    <row r="635" spans="3:3" x14ac:dyDescent="0.25">
      <c r="C635" s="1">
        <v>634</v>
      </c>
    </row>
    <row r="636" spans="3:3" x14ac:dyDescent="0.25">
      <c r="C636" s="1">
        <v>635</v>
      </c>
    </row>
    <row r="637" spans="3:3" x14ac:dyDescent="0.25">
      <c r="C637" s="1">
        <v>636</v>
      </c>
    </row>
    <row r="638" spans="3:3" x14ac:dyDescent="0.25">
      <c r="C638" s="1">
        <v>637</v>
      </c>
    </row>
    <row r="639" spans="3:3" x14ac:dyDescent="0.25">
      <c r="C639" s="1">
        <v>638</v>
      </c>
    </row>
    <row r="640" spans="3:3" x14ac:dyDescent="0.25">
      <c r="C640" s="1">
        <v>639</v>
      </c>
    </row>
    <row r="641" spans="3:3" x14ac:dyDescent="0.25">
      <c r="C641" s="1">
        <v>640</v>
      </c>
    </row>
    <row r="642" spans="3:3" x14ac:dyDescent="0.25">
      <c r="C642" s="1">
        <v>641</v>
      </c>
    </row>
    <row r="643" spans="3:3" x14ac:dyDescent="0.25">
      <c r="C643" s="1">
        <v>642</v>
      </c>
    </row>
    <row r="644" spans="3:3" x14ac:dyDescent="0.25">
      <c r="C644" s="1">
        <v>643</v>
      </c>
    </row>
    <row r="645" spans="3:3" x14ac:dyDescent="0.25">
      <c r="C645" s="1">
        <v>644</v>
      </c>
    </row>
    <row r="646" spans="3:3" x14ac:dyDescent="0.25">
      <c r="C646" s="1">
        <v>645</v>
      </c>
    </row>
    <row r="647" spans="3:3" x14ac:dyDescent="0.25">
      <c r="C647" s="1">
        <v>646</v>
      </c>
    </row>
    <row r="648" spans="3:3" x14ac:dyDescent="0.25">
      <c r="C648" s="1">
        <v>647</v>
      </c>
    </row>
    <row r="649" spans="3:3" x14ac:dyDescent="0.25">
      <c r="C649" s="1">
        <v>648</v>
      </c>
    </row>
    <row r="650" spans="3:3" x14ac:dyDescent="0.25">
      <c r="C650" s="1">
        <v>649</v>
      </c>
    </row>
    <row r="651" spans="3:3" x14ac:dyDescent="0.25">
      <c r="C651" s="1">
        <v>650</v>
      </c>
    </row>
    <row r="652" spans="3:3" x14ac:dyDescent="0.25">
      <c r="C652" s="1">
        <v>651</v>
      </c>
    </row>
    <row r="653" spans="3:3" x14ac:dyDescent="0.25">
      <c r="C653" s="1">
        <v>652</v>
      </c>
    </row>
    <row r="654" spans="3:3" x14ac:dyDescent="0.25">
      <c r="C654" s="1">
        <v>653</v>
      </c>
    </row>
    <row r="655" spans="3:3" x14ac:dyDescent="0.25">
      <c r="C655" s="1">
        <v>654</v>
      </c>
    </row>
    <row r="656" spans="3:3" x14ac:dyDescent="0.25">
      <c r="C656" s="1">
        <v>655</v>
      </c>
    </row>
    <row r="657" spans="3:3" x14ac:dyDescent="0.25">
      <c r="C657" s="1">
        <v>656</v>
      </c>
    </row>
    <row r="658" spans="3:3" x14ac:dyDescent="0.25">
      <c r="C658" s="1">
        <v>657</v>
      </c>
    </row>
    <row r="659" spans="3:3" x14ac:dyDescent="0.25">
      <c r="C659" s="1">
        <v>658</v>
      </c>
    </row>
    <row r="660" spans="3:3" x14ac:dyDescent="0.25">
      <c r="C660" s="1">
        <v>659</v>
      </c>
    </row>
    <row r="661" spans="3:3" x14ac:dyDescent="0.25">
      <c r="C661" s="1">
        <v>660</v>
      </c>
    </row>
    <row r="662" spans="3:3" x14ac:dyDescent="0.25">
      <c r="C662" s="1">
        <v>661</v>
      </c>
    </row>
    <row r="663" spans="3:3" x14ac:dyDescent="0.25">
      <c r="C663" s="1">
        <v>662</v>
      </c>
    </row>
    <row r="664" spans="3:3" x14ac:dyDescent="0.25">
      <c r="C664" s="1">
        <v>663</v>
      </c>
    </row>
    <row r="665" spans="3:3" x14ac:dyDescent="0.25">
      <c r="C665" s="1">
        <v>664</v>
      </c>
    </row>
    <row r="666" spans="3:3" x14ac:dyDescent="0.25">
      <c r="C666" s="1">
        <v>665</v>
      </c>
    </row>
    <row r="667" spans="3:3" x14ac:dyDescent="0.25">
      <c r="C667" s="1">
        <v>666</v>
      </c>
    </row>
    <row r="668" spans="3:3" x14ac:dyDescent="0.25">
      <c r="C668" s="1">
        <v>667</v>
      </c>
    </row>
    <row r="669" spans="3:3" x14ac:dyDescent="0.25">
      <c r="C669" s="1">
        <v>668</v>
      </c>
    </row>
    <row r="670" spans="3:3" x14ac:dyDescent="0.25">
      <c r="C670" s="1">
        <v>669</v>
      </c>
    </row>
    <row r="671" spans="3:3" x14ac:dyDescent="0.25">
      <c r="C671" s="1">
        <v>670</v>
      </c>
    </row>
    <row r="672" spans="3:3" x14ac:dyDescent="0.25">
      <c r="C672" s="1">
        <v>671</v>
      </c>
    </row>
    <row r="673" spans="3:3" x14ac:dyDescent="0.25">
      <c r="C673" s="1">
        <v>672</v>
      </c>
    </row>
    <row r="674" spans="3:3" x14ac:dyDescent="0.25">
      <c r="C674" s="1">
        <v>673</v>
      </c>
    </row>
    <row r="675" spans="3:3" x14ac:dyDescent="0.25">
      <c r="C675" s="1">
        <v>674</v>
      </c>
    </row>
    <row r="676" spans="3:3" x14ac:dyDescent="0.25">
      <c r="C676" s="1">
        <v>675</v>
      </c>
    </row>
    <row r="677" spans="3:3" x14ac:dyDescent="0.25">
      <c r="C677" s="1">
        <v>676</v>
      </c>
    </row>
    <row r="678" spans="3:3" x14ac:dyDescent="0.25">
      <c r="C678" s="1">
        <v>677</v>
      </c>
    </row>
    <row r="679" spans="3:3" x14ac:dyDescent="0.25">
      <c r="C679" s="1">
        <v>678</v>
      </c>
    </row>
    <row r="680" spans="3:3" x14ac:dyDescent="0.25">
      <c r="C680" s="1">
        <v>679</v>
      </c>
    </row>
    <row r="681" spans="3:3" x14ac:dyDescent="0.25">
      <c r="C681" s="1">
        <v>680</v>
      </c>
    </row>
    <row r="682" spans="3:3" x14ac:dyDescent="0.25">
      <c r="C682" s="1">
        <v>681</v>
      </c>
    </row>
    <row r="683" spans="3:3" x14ac:dyDescent="0.25">
      <c r="C683" s="1">
        <v>682</v>
      </c>
    </row>
    <row r="684" spans="3:3" x14ac:dyDescent="0.25">
      <c r="C684" s="1">
        <v>683</v>
      </c>
    </row>
    <row r="685" spans="3:3" x14ac:dyDescent="0.25">
      <c r="C685" s="1">
        <v>684</v>
      </c>
    </row>
    <row r="686" spans="3:3" x14ac:dyDescent="0.25">
      <c r="C686" s="1">
        <v>685</v>
      </c>
    </row>
    <row r="687" spans="3:3" x14ac:dyDescent="0.25">
      <c r="C687" s="1">
        <v>686</v>
      </c>
    </row>
    <row r="688" spans="3:3" x14ac:dyDescent="0.25">
      <c r="C688" s="1">
        <v>687</v>
      </c>
    </row>
    <row r="689" spans="3:3" x14ac:dyDescent="0.25">
      <c r="C689" s="1">
        <v>688</v>
      </c>
    </row>
    <row r="690" spans="3:3" x14ac:dyDescent="0.25">
      <c r="C690" s="1">
        <v>689</v>
      </c>
    </row>
    <row r="691" spans="3:3" x14ac:dyDescent="0.25">
      <c r="C691" s="1">
        <v>690</v>
      </c>
    </row>
    <row r="692" spans="3:3" x14ac:dyDescent="0.25">
      <c r="C692" s="1">
        <v>691</v>
      </c>
    </row>
    <row r="693" spans="3:3" x14ac:dyDescent="0.25">
      <c r="C693" s="1">
        <v>692</v>
      </c>
    </row>
    <row r="694" spans="3:3" x14ac:dyDescent="0.25">
      <c r="C694" s="1">
        <v>693</v>
      </c>
    </row>
    <row r="695" spans="3:3" x14ac:dyDescent="0.25">
      <c r="C695" s="1">
        <v>694</v>
      </c>
    </row>
    <row r="696" spans="3:3" x14ac:dyDescent="0.25">
      <c r="C696" s="1">
        <v>695</v>
      </c>
    </row>
    <row r="697" spans="3:3" x14ac:dyDescent="0.25">
      <c r="C697" s="1">
        <v>696</v>
      </c>
    </row>
    <row r="698" spans="3:3" x14ac:dyDescent="0.25">
      <c r="C698" s="1">
        <v>697</v>
      </c>
    </row>
    <row r="699" spans="3:3" x14ac:dyDescent="0.25">
      <c r="C699" s="1">
        <v>698</v>
      </c>
    </row>
    <row r="700" spans="3:3" x14ac:dyDescent="0.25">
      <c r="C700" s="1">
        <v>699</v>
      </c>
    </row>
    <row r="701" spans="3:3" x14ac:dyDescent="0.25">
      <c r="C701" s="1">
        <v>700</v>
      </c>
    </row>
    <row r="702" spans="3:3" x14ac:dyDescent="0.25">
      <c r="C702" s="1">
        <v>701</v>
      </c>
    </row>
    <row r="703" spans="3:3" x14ac:dyDescent="0.25">
      <c r="C703" s="1">
        <v>702</v>
      </c>
    </row>
    <row r="704" spans="3:3" x14ac:dyDescent="0.25">
      <c r="C704" s="1">
        <v>703</v>
      </c>
    </row>
    <row r="705" spans="3:3" x14ac:dyDescent="0.25">
      <c r="C705" s="1">
        <v>704</v>
      </c>
    </row>
    <row r="706" spans="3:3" x14ac:dyDescent="0.25">
      <c r="C706" s="1">
        <v>705</v>
      </c>
    </row>
    <row r="707" spans="3:3" x14ac:dyDescent="0.25">
      <c r="C707" s="1">
        <v>706</v>
      </c>
    </row>
    <row r="708" spans="3:3" x14ac:dyDescent="0.25">
      <c r="C708" s="1">
        <v>707</v>
      </c>
    </row>
    <row r="709" spans="3:3" x14ac:dyDescent="0.25">
      <c r="C709" s="1">
        <v>708</v>
      </c>
    </row>
    <row r="710" spans="3:3" x14ac:dyDescent="0.25">
      <c r="C710" s="1">
        <v>709</v>
      </c>
    </row>
    <row r="711" spans="3:3" x14ac:dyDescent="0.25">
      <c r="C711" s="1">
        <v>710</v>
      </c>
    </row>
    <row r="712" spans="3:3" x14ac:dyDescent="0.25">
      <c r="C712" s="1">
        <v>711</v>
      </c>
    </row>
    <row r="713" spans="3:3" x14ac:dyDescent="0.25">
      <c r="C713" s="1">
        <v>712</v>
      </c>
    </row>
    <row r="714" spans="3:3" x14ac:dyDescent="0.25">
      <c r="C714" s="1">
        <v>713</v>
      </c>
    </row>
    <row r="715" spans="3:3" x14ac:dyDescent="0.25">
      <c r="C715" s="1">
        <v>714</v>
      </c>
    </row>
    <row r="716" spans="3:3" x14ac:dyDescent="0.25">
      <c r="C716" s="1">
        <v>715</v>
      </c>
    </row>
    <row r="717" spans="3:3" x14ac:dyDescent="0.25">
      <c r="C717" s="1">
        <v>716</v>
      </c>
    </row>
    <row r="718" spans="3:3" x14ac:dyDescent="0.25">
      <c r="C718" s="1">
        <v>717</v>
      </c>
    </row>
    <row r="719" spans="3:3" x14ac:dyDescent="0.25">
      <c r="C719" s="1">
        <v>718</v>
      </c>
    </row>
    <row r="720" spans="3:3" x14ac:dyDescent="0.25">
      <c r="C720" s="1">
        <v>719</v>
      </c>
    </row>
    <row r="721" spans="3:3" x14ac:dyDescent="0.25">
      <c r="C721" s="1">
        <v>720</v>
      </c>
    </row>
    <row r="722" spans="3:3" x14ac:dyDescent="0.25">
      <c r="C722" s="1">
        <v>721</v>
      </c>
    </row>
    <row r="723" spans="3:3" x14ac:dyDescent="0.25">
      <c r="C723" s="1">
        <v>722</v>
      </c>
    </row>
    <row r="724" spans="3:3" x14ac:dyDescent="0.25">
      <c r="C724" s="1">
        <v>723</v>
      </c>
    </row>
    <row r="725" spans="3:3" x14ac:dyDescent="0.25">
      <c r="C725" s="1">
        <v>724</v>
      </c>
    </row>
    <row r="726" spans="3:3" x14ac:dyDescent="0.25">
      <c r="C726" s="1">
        <v>725</v>
      </c>
    </row>
    <row r="727" spans="3:3" x14ac:dyDescent="0.25">
      <c r="C727" s="1">
        <v>726</v>
      </c>
    </row>
    <row r="728" spans="3:3" x14ac:dyDescent="0.25">
      <c r="C728" s="1">
        <v>727</v>
      </c>
    </row>
    <row r="729" spans="3:3" x14ac:dyDescent="0.25">
      <c r="C729" s="1">
        <v>728</v>
      </c>
    </row>
    <row r="730" spans="3:3" x14ac:dyDescent="0.25">
      <c r="C730" s="1">
        <v>729</v>
      </c>
    </row>
    <row r="731" spans="3:3" x14ac:dyDescent="0.25">
      <c r="C731" s="1">
        <v>730</v>
      </c>
    </row>
    <row r="732" spans="3:3" x14ac:dyDescent="0.25">
      <c r="C732" s="1">
        <v>731</v>
      </c>
    </row>
    <row r="733" spans="3:3" x14ac:dyDescent="0.25">
      <c r="C733" s="1">
        <v>732</v>
      </c>
    </row>
    <row r="734" spans="3:3" x14ac:dyDescent="0.25">
      <c r="C734" s="1">
        <v>733</v>
      </c>
    </row>
    <row r="735" spans="3:3" x14ac:dyDescent="0.25">
      <c r="C735" s="1">
        <v>734</v>
      </c>
    </row>
    <row r="736" spans="3:3" x14ac:dyDescent="0.25">
      <c r="C736" s="1">
        <v>735</v>
      </c>
    </row>
    <row r="737" spans="3:3" x14ac:dyDescent="0.25">
      <c r="C737" s="1">
        <v>736</v>
      </c>
    </row>
    <row r="738" spans="3:3" x14ac:dyDescent="0.25">
      <c r="C738" s="1">
        <v>737</v>
      </c>
    </row>
    <row r="739" spans="3:3" x14ac:dyDescent="0.25">
      <c r="C739" s="1">
        <v>738</v>
      </c>
    </row>
    <row r="740" spans="3:3" x14ac:dyDescent="0.25">
      <c r="C740" s="1">
        <v>739</v>
      </c>
    </row>
    <row r="741" spans="3:3" x14ac:dyDescent="0.25">
      <c r="C741" s="1">
        <v>740</v>
      </c>
    </row>
    <row r="742" spans="3:3" x14ac:dyDescent="0.25">
      <c r="C742" s="1">
        <v>741</v>
      </c>
    </row>
    <row r="743" spans="3:3" x14ac:dyDescent="0.25">
      <c r="C743" s="1">
        <v>742</v>
      </c>
    </row>
    <row r="744" spans="3:3" x14ac:dyDescent="0.25">
      <c r="C744" s="1">
        <v>743</v>
      </c>
    </row>
    <row r="745" spans="3:3" x14ac:dyDescent="0.25">
      <c r="C745" s="1">
        <v>744</v>
      </c>
    </row>
    <row r="746" spans="3:3" x14ac:dyDescent="0.25">
      <c r="C746" s="1">
        <v>745</v>
      </c>
    </row>
    <row r="747" spans="3:3" x14ac:dyDescent="0.25">
      <c r="C747" s="1">
        <v>746</v>
      </c>
    </row>
    <row r="748" spans="3:3" x14ac:dyDescent="0.25">
      <c r="C748" s="1">
        <v>747</v>
      </c>
    </row>
    <row r="749" spans="3:3" x14ac:dyDescent="0.25">
      <c r="C749" s="1">
        <v>748</v>
      </c>
    </row>
    <row r="750" spans="3:3" x14ac:dyDescent="0.25">
      <c r="C750" s="1">
        <v>749</v>
      </c>
    </row>
    <row r="751" spans="3:3" x14ac:dyDescent="0.25">
      <c r="C751" s="1">
        <v>750</v>
      </c>
    </row>
    <row r="752" spans="3:3" x14ac:dyDescent="0.25">
      <c r="C752" s="1">
        <v>751</v>
      </c>
    </row>
    <row r="753" spans="3:3" x14ac:dyDescent="0.25">
      <c r="C753" s="1">
        <v>752</v>
      </c>
    </row>
    <row r="754" spans="3:3" x14ac:dyDescent="0.25">
      <c r="C754" s="1">
        <v>753</v>
      </c>
    </row>
    <row r="755" spans="3:3" x14ac:dyDescent="0.25">
      <c r="C755" s="1">
        <v>754</v>
      </c>
    </row>
    <row r="756" spans="3:3" x14ac:dyDescent="0.25">
      <c r="C756" s="1">
        <v>755</v>
      </c>
    </row>
    <row r="757" spans="3:3" x14ac:dyDescent="0.25">
      <c r="C757" s="1">
        <v>756</v>
      </c>
    </row>
    <row r="758" spans="3:3" x14ac:dyDescent="0.25">
      <c r="C758" s="1">
        <v>757</v>
      </c>
    </row>
    <row r="759" spans="3:3" x14ac:dyDescent="0.25">
      <c r="C759" s="1">
        <v>758</v>
      </c>
    </row>
    <row r="760" spans="3:3" x14ac:dyDescent="0.25">
      <c r="C760" s="1">
        <v>759</v>
      </c>
    </row>
    <row r="761" spans="3:3" x14ac:dyDescent="0.25">
      <c r="C761" s="1">
        <v>760</v>
      </c>
    </row>
    <row r="762" spans="3:3" x14ac:dyDescent="0.25">
      <c r="C762" s="1">
        <v>761</v>
      </c>
    </row>
    <row r="763" spans="3:3" x14ac:dyDescent="0.25">
      <c r="C763" s="1">
        <v>762</v>
      </c>
    </row>
    <row r="764" spans="3:3" x14ac:dyDescent="0.25">
      <c r="C764" s="1">
        <v>763</v>
      </c>
    </row>
    <row r="765" spans="3:3" x14ac:dyDescent="0.25">
      <c r="C765" s="1">
        <v>764</v>
      </c>
    </row>
    <row r="766" spans="3:3" x14ac:dyDescent="0.25">
      <c r="C766" s="1">
        <v>765</v>
      </c>
    </row>
    <row r="767" spans="3:3" x14ac:dyDescent="0.25">
      <c r="C767" s="1">
        <v>766</v>
      </c>
    </row>
    <row r="768" spans="3:3" x14ac:dyDescent="0.25">
      <c r="C768" s="1">
        <v>767</v>
      </c>
    </row>
    <row r="769" spans="3:3" x14ac:dyDescent="0.25">
      <c r="C769" s="1">
        <v>768</v>
      </c>
    </row>
    <row r="770" spans="3:3" x14ac:dyDescent="0.25">
      <c r="C770" s="1">
        <v>769</v>
      </c>
    </row>
    <row r="771" spans="3:3" x14ac:dyDescent="0.25">
      <c r="C771" s="1">
        <v>770</v>
      </c>
    </row>
    <row r="772" spans="3:3" x14ac:dyDescent="0.25">
      <c r="C772" s="1">
        <v>771</v>
      </c>
    </row>
    <row r="773" spans="3:3" x14ac:dyDescent="0.25">
      <c r="C773" s="1">
        <v>772</v>
      </c>
    </row>
    <row r="774" spans="3:3" x14ac:dyDescent="0.25">
      <c r="C774" s="1">
        <v>773</v>
      </c>
    </row>
    <row r="775" spans="3:3" x14ac:dyDescent="0.25">
      <c r="C775" s="1">
        <v>774</v>
      </c>
    </row>
    <row r="776" spans="3:3" x14ac:dyDescent="0.25">
      <c r="C776" s="1">
        <v>775</v>
      </c>
    </row>
    <row r="777" spans="3:3" x14ac:dyDescent="0.25">
      <c r="C777" s="1">
        <v>776</v>
      </c>
    </row>
    <row r="778" spans="3:3" x14ac:dyDescent="0.25">
      <c r="C778" s="1">
        <v>777</v>
      </c>
    </row>
    <row r="779" spans="3:3" x14ac:dyDescent="0.25">
      <c r="C779" s="1">
        <v>778</v>
      </c>
    </row>
    <row r="780" spans="3:3" x14ac:dyDescent="0.25">
      <c r="C780" s="1">
        <v>779</v>
      </c>
    </row>
    <row r="781" spans="3:3" x14ac:dyDescent="0.25">
      <c r="C781" s="1">
        <v>780</v>
      </c>
    </row>
    <row r="782" spans="3:3" x14ac:dyDescent="0.25">
      <c r="C782" s="1">
        <v>781</v>
      </c>
    </row>
    <row r="783" spans="3:3" x14ac:dyDescent="0.25">
      <c r="C783" s="1">
        <v>782</v>
      </c>
    </row>
    <row r="784" spans="3:3" x14ac:dyDescent="0.25">
      <c r="C784" s="1">
        <v>783</v>
      </c>
    </row>
    <row r="785" spans="3:3" x14ac:dyDescent="0.25">
      <c r="C785" s="1">
        <v>784</v>
      </c>
    </row>
    <row r="786" spans="3:3" x14ac:dyDescent="0.25">
      <c r="C786" s="1">
        <v>785</v>
      </c>
    </row>
    <row r="787" spans="3:3" x14ac:dyDescent="0.25">
      <c r="C787" s="1">
        <v>786</v>
      </c>
    </row>
    <row r="788" spans="3:3" x14ac:dyDescent="0.25">
      <c r="C788" s="1">
        <v>787</v>
      </c>
    </row>
    <row r="789" spans="3:3" x14ac:dyDescent="0.25">
      <c r="C789" s="1">
        <v>788</v>
      </c>
    </row>
    <row r="790" spans="3:3" x14ac:dyDescent="0.25">
      <c r="C790" s="1">
        <v>789</v>
      </c>
    </row>
    <row r="791" spans="3:3" x14ac:dyDescent="0.25">
      <c r="C791" s="1">
        <v>790</v>
      </c>
    </row>
    <row r="792" spans="3:3" x14ac:dyDescent="0.25">
      <c r="C792" s="1">
        <v>791</v>
      </c>
    </row>
    <row r="793" spans="3:3" x14ac:dyDescent="0.25">
      <c r="C793" s="1">
        <v>792</v>
      </c>
    </row>
    <row r="794" spans="3:3" x14ac:dyDescent="0.25">
      <c r="C794" s="1">
        <v>793</v>
      </c>
    </row>
    <row r="795" spans="3:3" x14ac:dyDescent="0.25">
      <c r="C795" s="1">
        <v>794</v>
      </c>
    </row>
    <row r="796" spans="3:3" x14ac:dyDescent="0.25">
      <c r="C796" s="1">
        <v>795</v>
      </c>
    </row>
    <row r="797" spans="3:3" x14ac:dyDescent="0.25">
      <c r="C797" s="1">
        <v>796</v>
      </c>
    </row>
    <row r="798" spans="3:3" x14ac:dyDescent="0.25">
      <c r="C798" s="1">
        <v>797</v>
      </c>
    </row>
    <row r="799" spans="3:3" x14ac:dyDescent="0.25">
      <c r="C799" s="1">
        <v>798</v>
      </c>
    </row>
    <row r="800" spans="3:3" x14ac:dyDescent="0.25">
      <c r="C800" s="1">
        <v>799</v>
      </c>
    </row>
    <row r="801" spans="3:3" x14ac:dyDescent="0.25">
      <c r="C801" s="1">
        <v>800</v>
      </c>
    </row>
    <row r="802" spans="3:3" x14ac:dyDescent="0.25">
      <c r="C802" s="1">
        <v>801</v>
      </c>
    </row>
    <row r="803" spans="3:3" x14ac:dyDescent="0.25">
      <c r="C803" s="1">
        <v>802</v>
      </c>
    </row>
    <row r="804" spans="3:3" x14ac:dyDescent="0.25">
      <c r="C804" s="1">
        <v>803</v>
      </c>
    </row>
    <row r="805" spans="3:3" x14ac:dyDescent="0.25">
      <c r="C805" s="1">
        <v>804</v>
      </c>
    </row>
    <row r="806" spans="3:3" x14ac:dyDescent="0.25">
      <c r="C806" s="1">
        <v>805</v>
      </c>
    </row>
    <row r="807" spans="3:3" x14ac:dyDescent="0.25">
      <c r="C807" s="1">
        <v>806</v>
      </c>
    </row>
    <row r="808" spans="3:3" x14ac:dyDescent="0.25">
      <c r="C808" s="1">
        <v>807</v>
      </c>
    </row>
    <row r="809" spans="3:3" x14ac:dyDescent="0.25">
      <c r="C809" s="1">
        <v>808</v>
      </c>
    </row>
    <row r="810" spans="3:3" x14ac:dyDescent="0.25">
      <c r="C810" s="1">
        <v>809</v>
      </c>
    </row>
    <row r="811" spans="3:3" x14ac:dyDescent="0.25">
      <c r="C811" s="1">
        <v>810</v>
      </c>
    </row>
    <row r="812" spans="3:3" x14ac:dyDescent="0.25">
      <c r="C812" s="1">
        <v>811</v>
      </c>
    </row>
    <row r="813" spans="3:3" x14ac:dyDescent="0.25">
      <c r="C813" s="1">
        <v>812</v>
      </c>
    </row>
    <row r="814" spans="3:3" x14ac:dyDescent="0.25">
      <c r="C814" s="1">
        <v>813</v>
      </c>
    </row>
    <row r="815" spans="3:3" x14ac:dyDescent="0.25">
      <c r="C815" s="1">
        <v>814</v>
      </c>
    </row>
    <row r="816" spans="3:3" x14ac:dyDescent="0.25">
      <c r="C816" s="1">
        <v>815</v>
      </c>
    </row>
    <row r="817" spans="3:3" x14ac:dyDescent="0.25">
      <c r="C817" s="1">
        <v>816</v>
      </c>
    </row>
    <row r="818" spans="3:3" x14ac:dyDescent="0.25">
      <c r="C818" s="1">
        <v>817</v>
      </c>
    </row>
    <row r="819" spans="3:3" x14ac:dyDescent="0.25">
      <c r="C819" s="1">
        <v>818</v>
      </c>
    </row>
    <row r="820" spans="3:3" x14ac:dyDescent="0.25">
      <c r="C820" s="1">
        <v>819</v>
      </c>
    </row>
    <row r="821" spans="3:3" x14ac:dyDescent="0.25">
      <c r="C821" s="1">
        <v>820</v>
      </c>
    </row>
    <row r="822" spans="3:3" x14ac:dyDescent="0.25">
      <c r="C822" s="1">
        <v>821</v>
      </c>
    </row>
    <row r="823" spans="3:3" x14ac:dyDescent="0.25">
      <c r="C823" s="1">
        <v>822</v>
      </c>
    </row>
    <row r="824" spans="3:3" x14ac:dyDescent="0.25">
      <c r="C824" s="1">
        <v>823</v>
      </c>
    </row>
    <row r="825" spans="3:3" x14ac:dyDescent="0.25">
      <c r="C825" s="1">
        <v>824</v>
      </c>
    </row>
    <row r="826" spans="3:3" x14ac:dyDescent="0.25">
      <c r="C826" s="1">
        <v>825</v>
      </c>
    </row>
    <row r="827" spans="3:3" x14ac:dyDescent="0.25">
      <c r="C827" s="1">
        <v>826</v>
      </c>
    </row>
    <row r="828" spans="3:3" x14ac:dyDescent="0.25">
      <c r="C828" s="1">
        <v>827</v>
      </c>
    </row>
    <row r="829" spans="3:3" x14ac:dyDescent="0.25">
      <c r="C829" s="1">
        <v>828</v>
      </c>
    </row>
    <row r="830" spans="3:3" x14ac:dyDescent="0.25">
      <c r="C830" s="1">
        <v>829</v>
      </c>
    </row>
    <row r="831" spans="3:3" x14ac:dyDescent="0.25">
      <c r="C831" s="1">
        <v>830</v>
      </c>
    </row>
    <row r="832" spans="3:3" x14ac:dyDescent="0.25">
      <c r="C832" s="1">
        <v>831</v>
      </c>
    </row>
    <row r="833" spans="3:3" x14ac:dyDescent="0.25">
      <c r="C833" s="1">
        <v>832</v>
      </c>
    </row>
    <row r="834" spans="3:3" x14ac:dyDescent="0.25">
      <c r="C834" s="1">
        <v>833</v>
      </c>
    </row>
    <row r="835" spans="3:3" x14ac:dyDescent="0.25">
      <c r="C835" s="1">
        <v>834</v>
      </c>
    </row>
    <row r="836" spans="3:3" x14ac:dyDescent="0.25">
      <c r="C836" s="1">
        <v>835</v>
      </c>
    </row>
    <row r="837" spans="3:3" x14ac:dyDescent="0.25">
      <c r="C837" s="1">
        <v>836</v>
      </c>
    </row>
    <row r="838" spans="3:3" x14ac:dyDescent="0.25">
      <c r="C838" s="1">
        <v>837</v>
      </c>
    </row>
    <row r="839" spans="3:3" x14ac:dyDescent="0.25">
      <c r="C839" s="1">
        <v>838</v>
      </c>
    </row>
    <row r="840" spans="3:3" x14ac:dyDescent="0.25">
      <c r="C840" s="1">
        <v>839</v>
      </c>
    </row>
    <row r="841" spans="3:3" x14ac:dyDescent="0.25">
      <c r="C841" s="1">
        <v>840</v>
      </c>
    </row>
    <row r="842" spans="3:3" x14ac:dyDescent="0.25">
      <c r="C842" s="1">
        <v>841</v>
      </c>
    </row>
    <row r="843" spans="3:3" x14ac:dyDescent="0.25">
      <c r="C843" s="1">
        <v>842</v>
      </c>
    </row>
    <row r="844" spans="3:3" x14ac:dyDescent="0.25">
      <c r="C844" s="1">
        <v>843</v>
      </c>
    </row>
    <row r="845" spans="3:3" x14ac:dyDescent="0.25">
      <c r="C845" s="1">
        <v>844</v>
      </c>
    </row>
    <row r="846" spans="3:3" x14ac:dyDescent="0.25">
      <c r="C846" s="1">
        <v>845</v>
      </c>
    </row>
    <row r="847" spans="3:3" x14ac:dyDescent="0.25">
      <c r="C847" s="1">
        <v>846</v>
      </c>
    </row>
    <row r="848" spans="3:3" x14ac:dyDescent="0.25">
      <c r="C848" s="1">
        <v>847</v>
      </c>
    </row>
    <row r="849" spans="3:3" x14ac:dyDescent="0.25">
      <c r="C849" s="1">
        <v>848</v>
      </c>
    </row>
    <row r="850" spans="3:3" x14ac:dyDescent="0.25">
      <c r="C850" s="1">
        <v>849</v>
      </c>
    </row>
    <row r="851" spans="3:3" x14ac:dyDescent="0.25">
      <c r="C851" s="1">
        <v>850</v>
      </c>
    </row>
    <row r="852" spans="3:3" x14ac:dyDescent="0.25">
      <c r="C852" s="1">
        <v>851</v>
      </c>
    </row>
    <row r="853" spans="3:3" x14ac:dyDescent="0.25">
      <c r="C853" s="1">
        <v>852</v>
      </c>
    </row>
    <row r="854" spans="3:3" x14ac:dyDescent="0.25">
      <c r="C854" s="1">
        <v>853</v>
      </c>
    </row>
    <row r="855" spans="3:3" x14ac:dyDescent="0.25">
      <c r="C855" s="1">
        <v>854</v>
      </c>
    </row>
    <row r="856" spans="3:3" x14ac:dyDescent="0.25">
      <c r="C856" s="1">
        <v>855</v>
      </c>
    </row>
    <row r="857" spans="3:3" x14ac:dyDescent="0.25">
      <c r="C857" s="1">
        <v>856</v>
      </c>
    </row>
    <row r="858" spans="3:3" x14ac:dyDescent="0.25">
      <c r="C858" s="1">
        <v>857</v>
      </c>
    </row>
    <row r="859" spans="3:3" x14ac:dyDescent="0.25">
      <c r="C859" s="1">
        <v>858</v>
      </c>
    </row>
    <row r="860" spans="3:3" x14ac:dyDescent="0.25">
      <c r="C860" s="1">
        <v>859</v>
      </c>
    </row>
    <row r="861" spans="3:3" x14ac:dyDescent="0.25">
      <c r="C861" s="1">
        <v>860</v>
      </c>
    </row>
    <row r="862" spans="3:3" x14ac:dyDescent="0.25">
      <c r="C862" s="1">
        <v>861</v>
      </c>
    </row>
    <row r="863" spans="3:3" x14ac:dyDescent="0.25">
      <c r="C863" s="1">
        <v>862</v>
      </c>
    </row>
    <row r="864" spans="3:3" x14ac:dyDescent="0.25">
      <c r="C864" s="1">
        <v>863</v>
      </c>
    </row>
    <row r="865" spans="3:3" x14ac:dyDescent="0.25">
      <c r="C865" s="1">
        <v>864</v>
      </c>
    </row>
    <row r="866" spans="3:3" x14ac:dyDescent="0.25">
      <c r="C866" s="1">
        <v>865</v>
      </c>
    </row>
    <row r="867" spans="3:3" x14ac:dyDescent="0.25">
      <c r="C867" s="1">
        <v>866</v>
      </c>
    </row>
    <row r="868" spans="3:3" x14ac:dyDescent="0.25">
      <c r="C868" s="1">
        <v>867</v>
      </c>
    </row>
    <row r="869" spans="3:3" x14ac:dyDescent="0.25">
      <c r="C869" s="1">
        <v>868</v>
      </c>
    </row>
    <row r="870" spans="3:3" x14ac:dyDescent="0.25">
      <c r="C870" s="1">
        <v>869</v>
      </c>
    </row>
    <row r="871" spans="3:3" x14ac:dyDescent="0.25">
      <c r="C871" s="1">
        <v>870</v>
      </c>
    </row>
    <row r="872" spans="3:3" x14ac:dyDescent="0.25">
      <c r="C872" s="1">
        <v>871</v>
      </c>
    </row>
    <row r="873" spans="3:3" x14ac:dyDescent="0.25">
      <c r="C873" s="1">
        <v>872</v>
      </c>
    </row>
    <row r="874" spans="3:3" x14ac:dyDescent="0.25">
      <c r="C874" s="1">
        <v>873</v>
      </c>
    </row>
    <row r="875" spans="3:3" x14ac:dyDescent="0.25">
      <c r="C875" s="1">
        <v>874</v>
      </c>
    </row>
    <row r="876" spans="3:3" x14ac:dyDescent="0.25">
      <c r="C876" s="1">
        <v>875</v>
      </c>
    </row>
    <row r="877" spans="3:3" x14ac:dyDescent="0.25">
      <c r="C877" s="1">
        <v>876</v>
      </c>
    </row>
    <row r="878" spans="3:3" x14ac:dyDescent="0.25">
      <c r="C878" s="1">
        <v>877</v>
      </c>
    </row>
    <row r="879" spans="3:3" x14ac:dyDescent="0.25">
      <c r="C879" s="1">
        <v>878</v>
      </c>
    </row>
    <row r="880" spans="3:3" x14ac:dyDescent="0.25">
      <c r="C880" s="1">
        <v>879</v>
      </c>
    </row>
    <row r="881" spans="3:3" x14ac:dyDescent="0.25">
      <c r="C881" s="1">
        <v>880</v>
      </c>
    </row>
    <row r="882" spans="3:3" x14ac:dyDescent="0.25">
      <c r="C882" s="1">
        <v>881</v>
      </c>
    </row>
    <row r="883" spans="3:3" x14ac:dyDescent="0.25">
      <c r="C883" s="1">
        <v>882</v>
      </c>
    </row>
    <row r="884" spans="3:3" x14ac:dyDescent="0.25">
      <c r="C884" s="1">
        <v>883</v>
      </c>
    </row>
    <row r="885" spans="3:3" x14ac:dyDescent="0.25">
      <c r="C885" s="1">
        <v>884</v>
      </c>
    </row>
    <row r="886" spans="3:3" x14ac:dyDescent="0.25">
      <c r="C886" s="1">
        <v>885</v>
      </c>
    </row>
    <row r="887" spans="3:3" x14ac:dyDescent="0.25">
      <c r="C887" s="1">
        <v>886</v>
      </c>
    </row>
    <row r="888" spans="3:3" x14ac:dyDescent="0.25">
      <c r="C888" s="1">
        <v>887</v>
      </c>
    </row>
    <row r="889" spans="3:3" x14ac:dyDescent="0.25">
      <c r="C889" s="1">
        <v>888</v>
      </c>
    </row>
    <row r="890" spans="3:3" x14ac:dyDescent="0.25">
      <c r="C890" s="1">
        <v>889</v>
      </c>
    </row>
    <row r="891" spans="3:3" x14ac:dyDescent="0.25">
      <c r="C891" s="1">
        <v>890</v>
      </c>
    </row>
    <row r="892" spans="3:3" x14ac:dyDescent="0.25">
      <c r="C892" s="1">
        <v>891</v>
      </c>
    </row>
    <row r="893" spans="3:3" x14ac:dyDescent="0.25">
      <c r="C893" s="1">
        <v>892</v>
      </c>
    </row>
    <row r="894" spans="3:3" x14ac:dyDescent="0.25">
      <c r="C894" s="1">
        <v>893</v>
      </c>
    </row>
    <row r="895" spans="3:3" x14ac:dyDescent="0.25">
      <c r="C895" s="1">
        <v>894</v>
      </c>
    </row>
    <row r="896" spans="3:3" x14ac:dyDescent="0.25">
      <c r="C896" s="1">
        <v>895</v>
      </c>
    </row>
    <row r="897" spans="3:3" x14ac:dyDescent="0.25">
      <c r="C897" s="1">
        <v>896</v>
      </c>
    </row>
    <row r="898" spans="3:3" x14ac:dyDescent="0.25">
      <c r="C898" s="1">
        <v>897</v>
      </c>
    </row>
    <row r="899" spans="3:3" x14ac:dyDescent="0.25">
      <c r="C899" s="1">
        <v>898</v>
      </c>
    </row>
    <row r="900" spans="3:3" x14ac:dyDescent="0.25">
      <c r="C900" s="1">
        <v>899</v>
      </c>
    </row>
    <row r="901" spans="3:3" x14ac:dyDescent="0.25">
      <c r="C901" s="1">
        <v>900</v>
      </c>
    </row>
    <row r="902" spans="3:3" x14ac:dyDescent="0.25">
      <c r="C902" s="1">
        <v>901</v>
      </c>
    </row>
    <row r="903" spans="3:3" x14ac:dyDescent="0.25">
      <c r="C903" s="1">
        <v>902</v>
      </c>
    </row>
    <row r="904" spans="3:3" x14ac:dyDescent="0.25">
      <c r="C904" s="1">
        <v>903</v>
      </c>
    </row>
    <row r="905" spans="3:3" x14ac:dyDescent="0.25">
      <c r="C905" s="1">
        <v>904</v>
      </c>
    </row>
    <row r="906" spans="3:3" x14ac:dyDescent="0.25">
      <c r="C906" s="1">
        <v>905</v>
      </c>
    </row>
    <row r="907" spans="3:3" x14ac:dyDescent="0.25">
      <c r="C907" s="1">
        <v>906</v>
      </c>
    </row>
    <row r="908" spans="3:3" x14ac:dyDescent="0.25">
      <c r="C908" s="1">
        <v>907</v>
      </c>
    </row>
    <row r="909" spans="3:3" x14ac:dyDescent="0.25">
      <c r="C909" s="1">
        <v>908</v>
      </c>
    </row>
    <row r="910" spans="3:3" x14ac:dyDescent="0.25">
      <c r="C910" s="1">
        <v>909</v>
      </c>
    </row>
    <row r="911" spans="3:3" x14ac:dyDescent="0.25">
      <c r="C911" s="1">
        <v>910</v>
      </c>
    </row>
    <row r="912" spans="3:3" x14ac:dyDescent="0.25">
      <c r="C912" s="1">
        <v>911</v>
      </c>
    </row>
    <row r="913" spans="3:3" x14ac:dyDescent="0.25">
      <c r="C913" s="1">
        <v>912</v>
      </c>
    </row>
    <row r="914" spans="3:3" x14ac:dyDescent="0.25">
      <c r="C914" s="1">
        <v>913</v>
      </c>
    </row>
    <row r="915" spans="3:3" x14ac:dyDescent="0.25">
      <c r="C915" s="1">
        <v>914</v>
      </c>
    </row>
    <row r="916" spans="3:3" x14ac:dyDescent="0.25">
      <c r="C916" s="1">
        <v>915</v>
      </c>
    </row>
    <row r="917" spans="3:3" x14ac:dyDescent="0.25">
      <c r="C917" s="1">
        <v>916</v>
      </c>
    </row>
    <row r="918" spans="3:3" x14ac:dyDescent="0.25">
      <c r="C918" s="1">
        <v>917</v>
      </c>
    </row>
    <row r="919" spans="3:3" x14ac:dyDescent="0.25">
      <c r="C919" s="1">
        <v>918</v>
      </c>
    </row>
    <row r="920" spans="3:3" x14ac:dyDescent="0.25">
      <c r="C920" s="1">
        <v>919</v>
      </c>
    </row>
    <row r="921" spans="3:3" x14ac:dyDescent="0.25">
      <c r="C921" s="1">
        <v>920</v>
      </c>
    </row>
    <row r="922" spans="3:3" x14ac:dyDescent="0.25">
      <c r="C922" s="1">
        <v>921</v>
      </c>
    </row>
    <row r="923" spans="3:3" x14ac:dyDescent="0.25">
      <c r="C923" s="1">
        <v>922</v>
      </c>
    </row>
    <row r="924" spans="3:3" x14ac:dyDescent="0.25">
      <c r="C924" s="1">
        <v>923</v>
      </c>
    </row>
    <row r="925" spans="3:3" x14ac:dyDescent="0.25">
      <c r="C925" s="1">
        <v>924</v>
      </c>
    </row>
    <row r="926" spans="3:3" x14ac:dyDescent="0.25">
      <c r="C926" s="1">
        <v>925</v>
      </c>
    </row>
    <row r="927" spans="3:3" x14ac:dyDescent="0.25">
      <c r="C927" s="1">
        <v>926</v>
      </c>
    </row>
    <row r="928" spans="3:3" x14ac:dyDescent="0.25">
      <c r="C928" s="1">
        <v>927</v>
      </c>
    </row>
    <row r="929" spans="3:3" x14ac:dyDescent="0.25">
      <c r="C929" s="1">
        <v>928</v>
      </c>
    </row>
    <row r="930" spans="3:3" x14ac:dyDescent="0.25">
      <c r="C930" s="1">
        <v>929</v>
      </c>
    </row>
    <row r="931" spans="3:3" x14ac:dyDescent="0.25">
      <c r="C931" s="1">
        <v>930</v>
      </c>
    </row>
    <row r="932" spans="3:3" x14ac:dyDescent="0.25">
      <c r="C932" s="1">
        <v>931</v>
      </c>
    </row>
    <row r="933" spans="3:3" x14ac:dyDescent="0.25">
      <c r="C933" s="1">
        <v>932</v>
      </c>
    </row>
    <row r="934" spans="3:3" x14ac:dyDescent="0.25">
      <c r="C934" s="1">
        <v>933</v>
      </c>
    </row>
    <row r="935" spans="3:3" x14ac:dyDescent="0.25">
      <c r="C935" s="1">
        <v>934</v>
      </c>
    </row>
    <row r="936" spans="3:3" x14ac:dyDescent="0.25">
      <c r="C936" s="1">
        <v>935</v>
      </c>
    </row>
    <row r="937" spans="3:3" x14ac:dyDescent="0.25">
      <c r="C937" s="1">
        <v>936</v>
      </c>
    </row>
    <row r="938" spans="3:3" x14ac:dyDescent="0.25">
      <c r="C938" s="1">
        <v>937</v>
      </c>
    </row>
    <row r="939" spans="3:3" x14ac:dyDescent="0.25">
      <c r="C939" s="1">
        <v>938</v>
      </c>
    </row>
    <row r="940" spans="3:3" x14ac:dyDescent="0.25">
      <c r="C940" s="1">
        <v>939</v>
      </c>
    </row>
    <row r="941" spans="3:3" x14ac:dyDescent="0.25">
      <c r="C941" s="1">
        <v>940</v>
      </c>
    </row>
    <row r="942" spans="3:3" x14ac:dyDescent="0.25">
      <c r="C942" s="1">
        <v>941</v>
      </c>
    </row>
    <row r="943" spans="3:3" x14ac:dyDescent="0.25">
      <c r="C943" s="1">
        <v>942</v>
      </c>
    </row>
    <row r="944" spans="3:3" x14ac:dyDescent="0.25">
      <c r="C944" s="1">
        <v>943</v>
      </c>
    </row>
    <row r="945" spans="3:3" x14ac:dyDescent="0.25">
      <c r="C945" s="1">
        <v>944</v>
      </c>
    </row>
    <row r="946" spans="3:3" x14ac:dyDescent="0.25">
      <c r="C946" s="1">
        <v>945</v>
      </c>
    </row>
    <row r="947" spans="3:3" x14ac:dyDescent="0.25">
      <c r="C947" s="1">
        <v>946</v>
      </c>
    </row>
    <row r="948" spans="3:3" x14ac:dyDescent="0.25">
      <c r="C948" s="1">
        <v>947</v>
      </c>
    </row>
    <row r="949" spans="3:3" x14ac:dyDescent="0.25">
      <c r="C949" s="1">
        <v>948</v>
      </c>
    </row>
    <row r="950" spans="3:3" x14ac:dyDescent="0.25">
      <c r="C950" s="1">
        <v>949</v>
      </c>
    </row>
    <row r="951" spans="3:3" x14ac:dyDescent="0.25">
      <c r="C951" s="1">
        <v>950</v>
      </c>
    </row>
    <row r="952" spans="3:3" x14ac:dyDescent="0.25">
      <c r="C952" s="1">
        <v>951</v>
      </c>
    </row>
    <row r="953" spans="3:3" x14ac:dyDescent="0.25">
      <c r="C953" s="1">
        <v>952</v>
      </c>
    </row>
    <row r="954" spans="3:3" x14ac:dyDescent="0.25">
      <c r="C954" s="1">
        <v>953</v>
      </c>
    </row>
    <row r="955" spans="3:3" x14ac:dyDescent="0.25">
      <c r="C955" s="1">
        <v>954</v>
      </c>
    </row>
    <row r="956" spans="3:3" x14ac:dyDescent="0.25">
      <c r="C956" s="1">
        <v>955</v>
      </c>
    </row>
    <row r="957" spans="3:3" x14ac:dyDescent="0.25">
      <c r="C957" s="1">
        <v>956</v>
      </c>
    </row>
    <row r="958" spans="3:3" x14ac:dyDescent="0.25">
      <c r="C958" s="1">
        <v>957</v>
      </c>
    </row>
    <row r="959" spans="3:3" x14ac:dyDescent="0.25">
      <c r="C959" s="1">
        <v>958</v>
      </c>
    </row>
    <row r="960" spans="3:3" x14ac:dyDescent="0.25">
      <c r="C960" s="1">
        <v>959</v>
      </c>
    </row>
    <row r="961" spans="3:3" x14ac:dyDescent="0.25">
      <c r="C961" s="1">
        <v>960</v>
      </c>
    </row>
    <row r="962" spans="3:3" x14ac:dyDescent="0.25">
      <c r="C962" s="1">
        <v>961</v>
      </c>
    </row>
    <row r="963" spans="3:3" x14ac:dyDescent="0.25">
      <c r="C963" s="1">
        <v>962</v>
      </c>
    </row>
    <row r="964" spans="3:3" x14ac:dyDescent="0.25">
      <c r="C964" s="1">
        <v>963</v>
      </c>
    </row>
    <row r="965" spans="3:3" x14ac:dyDescent="0.25">
      <c r="C965" s="1">
        <v>964</v>
      </c>
    </row>
    <row r="966" spans="3:3" x14ac:dyDescent="0.25">
      <c r="C966" s="1">
        <v>965</v>
      </c>
    </row>
    <row r="967" spans="3:3" x14ac:dyDescent="0.25">
      <c r="C967" s="1">
        <v>966</v>
      </c>
    </row>
    <row r="968" spans="3:3" x14ac:dyDescent="0.25">
      <c r="C968" s="1">
        <v>967</v>
      </c>
    </row>
    <row r="969" spans="3:3" x14ac:dyDescent="0.25">
      <c r="C969" s="1">
        <v>968</v>
      </c>
    </row>
    <row r="970" spans="3:3" x14ac:dyDescent="0.25">
      <c r="C970" s="1">
        <v>969</v>
      </c>
    </row>
    <row r="971" spans="3:3" x14ac:dyDescent="0.25">
      <c r="C971" s="1">
        <v>970</v>
      </c>
    </row>
    <row r="972" spans="3:3" x14ac:dyDescent="0.25">
      <c r="C972" s="1">
        <v>971</v>
      </c>
    </row>
    <row r="973" spans="3:3" x14ac:dyDescent="0.25">
      <c r="C973" s="1">
        <v>972</v>
      </c>
    </row>
    <row r="974" spans="3:3" x14ac:dyDescent="0.25">
      <c r="C974" s="1">
        <v>973</v>
      </c>
    </row>
    <row r="975" spans="3:3" x14ac:dyDescent="0.25">
      <c r="C975" s="1">
        <v>974</v>
      </c>
    </row>
    <row r="976" spans="3:3" x14ac:dyDescent="0.25">
      <c r="C976" s="1">
        <v>975</v>
      </c>
    </row>
    <row r="977" spans="3:3" x14ac:dyDescent="0.25">
      <c r="C977" s="1">
        <v>976</v>
      </c>
    </row>
    <row r="978" spans="3:3" x14ac:dyDescent="0.25">
      <c r="C978" s="1">
        <v>977</v>
      </c>
    </row>
    <row r="979" spans="3:3" x14ac:dyDescent="0.25">
      <c r="C979" s="1">
        <v>978</v>
      </c>
    </row>
    <row r="980" spans="3:3" x14ac:dyDescent="0.25">
      <c r="C980" s="1">
        <v>979</v>
      </c>
    </row>
    <row r="981" spans="3:3" x14ac:dyDescent="0.25">
      <c r="C981" s="1">
        <v>980</v>
      </c>
    </row>
    <row r="982" spans="3:3" x14ac:dyDescent="0.25">
      <c r="C982" s="1">
        <v>981</v>
      </c>
    </row>
    <row r="983" spans="3:3" x14ac:dyDescent="0.25">
      <c r="C983" s="1">
        <v>982</v>
      </c>
    </row>
    <row r="984" spans="3:3" x14ac:dyDescent="0.25">
      <c r="C984" s="1">
        <v>983</v>
      </c>
    </row>
    <row r="985" spans="3:3" x14ac:dyDescent="0.25">
      <c r="C985" s="1">
        <v>984</v>
      </c>
    </row>
    <row r="986" spans="3:3" x14ac:dyDescent="0.25">
      <c r="C986" s="1">
        <v>985</v>
      </c>
    </row>
    <row r="987" spans="3:3" x14ac:dyDescent="0.25">
      <c r="C987" s="1">
        <v>986</v>
      </c>
    </row>
    <row r="988" spans="3:3" x14ac:dyDescent="0.25">
      <c r="C988" s="1">
        <v>987</v>
      </c>
    </row>
    <row r="989" spans="3:3" x14ac:dyDescent="0.25">
      <c r="C989" s="1">
        <v>988</v>
      </c>
    </row>
    <row r="990" spans="3:3" x14ac:dyDescent="0.25">
      <c r="C990" s="1">
        <v>989</v>
      </c>
    </row>
    <row r="991" spans="3:3" x14ac:dyDescent="0.25">
      <c r="C991" s="1">
        <v>990</v>
      </c>
    </row>
    <row r="992" spans="3:3" x14ac:dyDescent="0.25">
      <c r="C992" s="1">
        <v>991</v>
      </c>
    </row>
    <row r="993" spans="3:3" x14ac:dyDescent="0.25">
      <c r="C993" s="1">
        <v>992</v>
      </c>
    </row>
    <row r="994" spans="3:3" x14ac:dyDescent="0.25">
      <c r="C994" s="1">
        <v>993</v>
      </c>
    </row>
    <row r="995" spans="3:3" x14ac:dyDescent="0.25">
      <c r="C995" s="1">
        <v>994</v>
      </c>
    </row>
    <row r="996" spans="3:3" x14ac:dyDescent="0.25">
      <c r="C996" s="1">
        <v>995</v>
      </c>
    </row>
    <row r="997" spans="3:3" x14ac:dyDescent="0.25">
      <c r="C997" s="1">
        <v>996</v>
      </c>
    </row>
    <row r="998" spans="3:3" x14ac:dyDescent="0.25">
      <c r="C998" s="1">
        <v>997</v>
      </c>
    </row>
    <row r="999" spans="3:3" x14ac:dyDescent="0.25">
      <c r="C999" s="1">
        <v>998</v>
      </c>
    </row>
    <row r="1000" spans="3:3" x14ac:dyDescent="0.25">
      <c r="C1000" s="1">
        <v>999</v>
      </c>
    </row>
    <row r="1001" spans="3:3" x14ac:dyDescent="0.25">
      <c r="C1001" s="1">
        <v>1000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2"/>
  <sheetViews>
    <sheetView workbookViewId="0">
      <selection sqref="A1:D1"/>
    </sheetView>
  </sheetViews>
  <sheetFormatPr baseColWidth="10" defaultRowHeight="15" x14ac:dyDescent="0.25"/>
  <cols>
    <col min="1" max="1" width="11.5703125" customWidth="1"/>
    <col min="2" max="2" width="8" bestFit="1" customWidth="1"/>
    <col min="3" max="3" width="11.140625" hidden="1" customWidth="1"/>
    <col min="4" max="4" width="9.7109375" bestFit="1" customWidth="1"/>
  </cols>
  <sheetData>
    <row r="1" spans="1:4" ht="15.75" thickBot="1" x14ac:dyDescent="0.3">
      <c r="A1" s="83" t="s">
        <v>160</v>
      </c>
      <c r="B1" s="84"/>
      <c r="C1" s="84"/>
      <c r="D1" s="85"/>
    </row>
    <row r="2" spans="1:4" ht="30.75" thickBot="1" x14ac:dyDescent="0.3">
      <c r="A2" s="77" t="s">
        <v>161</v>
      </c>
      <c r="B2" s="77" t="s">
        <v>162</v>
      </c>
      <c r="C2" s="77" t="s">
        <v>26</v>
      </c>
      <c r="D2" s="77" t="s">
        <v>163</v>
      </c>
    </row>
    <row r="3" spans="1:4" x14ac:dyDescent="0.25">
      <c r="A3" s="1">
        <v>27.5</v>
      </c>
      <c r="B3" s="1">
        <v>27.5</v>
      </c>
      <c r="C3" s="1" t="str">
        <f>+CONCATENATE(A3,B3)</f>
        <v>27,527,5</v>
      </c>
      <c r="D3" s="1">
        <v>0</v>
      </c>
    </row>
    <row r="4" spans="1:4" x14ac:dyDescent="0.25">
      <c r="A4" s="1">
        <v>27.5</v>
      </c>
      <c r="B4" s="1">
        <v>31.5</v>
      </c>
      <c r="C4" s="1" t="str">
        <f t="shared" ref="C4:C67" si="0">+CONCATENATE(A4,B4)</f>
        <v>27,531,5</v>
      </c>
      <c r="D4" s="1">
        <v>0</v>
      </c>
    </row>
    <row r="5" spans="1:4" x14ac:dyDescent="0.25">
      <c r="A5" s="1">
        <v>27.5</v>
      </c>
      <c r="B5" s="1">
        <v>35.5</v>
      </c>
      <c r="C5" s="1" t="str">
        <f t="shared" si="0"/>
        <v>27,535,5</v>
      </c>
      <c r="D5" s="1">
        <v>0</v>
      </c>
    </row>
    <row r="6" spans="1:4" x14ac:dyDescent="0.25">
      <c r="A6" s="1">
        <v>31.5</v>
      </c>
      <c r="B6" s="1">
        <v>31.5</v>
      </c>
      <c r="C6" s="1" t="str">
        <f t="shared" si="0"/>
        <v>31,531,5</v>
      </c>
      <c r="D6" s="1">
        <v>0</v>
      </c>
    </row>
    <row r="7" spans="1:4" x14ac:dyDescent="0.25">
      <c r="A7" s="1">
        <v>31.5</v>
      </c>
      <c r="B7" s="1">
        <v>35.5</v>
      </c>
      <c r="C7" s="1" t="str">
        <f t="shared" si="0"/>
        <v>31,535,5</v>
      </c>
      <c r="D7" s="1">
        <v>1</v>
      </c>
    </row>
    <row r="8" spans="1:4" x14ac:dyDescent="0.25">
      <c r="A8" s="1">
        <v>27.5</v>
      </c>
      <c r="B8" s="1">
        <v>40.5</v>
      </c>
      <c r="C8" s="1" t="str">
        <f t="shared" si="0"/>
        <v>27,540,5</v>
      </c>
      <c r="D8" s="1">
        <v>2</v>
      </c>
    </row>
    <row r="9" spans="1:4" x14ac:dyDescent="0.25">
      <c r="A9" s="1">
        <v>31.5</v>
      </c>
      <c r="B9" s="1">
        <v>40.5</v>
      </c>
      <c r="C9" s="1" t="str">
        <f t="shared" si="0"/>
        <v>31,540,5</v>
      </c>
      <c r="D9" s="1">
        <v>2</v>
      </c>
    </row>
    <row r="10" spans="1:4" x14ac:dyDescent="0.25">
      <c r="A10" s="1">
        <v>35.5</v>
      </c>
      <c r="B10" s="1">
        <v>35.5</v>
      </c>
      <c r="C10" s="1" t="str">
        <f t="shared" si="0"/>
        <v>35,535,5</v>
      </c>
      <c r="D10" s="1">
        <v>2</v>
      </c>
    </row>
    <row r="11" spans="1:4" x14ac:dyDescent="0.25">
      <c r="A11" s="1">
        <v>27.5</v>
      </c>
      <c r="B11" s="1">
        <v>45.5</v>
      </c>
      <c r="C11" s="1" t="str">
        <f t="shared" si="0"/>
        <v>27,545,5</v>
      </c>
      <c r="D11" s="1">
        <v>3</v>
      </c>
    </row>
    <row r="12" spans="1:4" x14ac:dyDescent="0.25">
      <c r="A12" s="1">
        <v>31.5</v>
      </c>
      <c r="B12" s="1">
        <v>45.5</v>
      </c>
      <c r="C12" s="1" t="str">
        <f t="shared" si="0"/>
        <v>31,545,5</v>
      </c>
      <c r="D12" s="1">
        <v>3</v>
      </c>
    </row>
    <row r="13" spans="1:4" x14ac:dyDescent="0.25">
      <c r="A13" s="1">
        <v>35.5</v>
      </c>
      <c r="B13" s="1">
        <v>40.5</v>
      </c>
      <c r="C13" s="1" t="str">
        <f t="shared" si="0"/>
        <v>35,540,5</v>
      </c>
      <c r="D13" s="1">
        <v>3</v>
      </c>
    </row>
    <row r="14" spans="1:4" x14ac:dyDescent="0.25">
      <c r="A14" s="1">
        <v>27.5</v>
      </c>
      <c r="B14" s="1">
        <v>50.5</v>
      </c>
      <c r="C14" s="1" t="str">
        <f t="shared" si="0"/>
        <v>27,550,5</v>
      </c>
      <c r="D14" s="1">
        <v>4</v>
      </c>
    </row>
    <row r="15" spans="1:4" x14ac:dyDescent="0.25">
      <c r="A15" s="1">
        <v>31.5</v>
      </c>
      <c r="B15" s="1">
        <v>50.5</v>
      </c>
      <c r="C15" s="1" t="str">
        <f t="shared" si="0"/>
        <v>31,550,5</v>
      </c>
      <c r="D15" s="1">
        <v>4</v>
      </c>
    </row>
    <row r="16" spans="1:4" x14ac:dyDescent="0.25">
      <c r="A16" s="1">
        <v>35.5</v>
      </c>
      <c r="B16" s="1">
        <v>45.5</v>
      </c>
      <c r="C16" s="1" t="str">
        <f t="shared" si="0"/>
        <v>35,545,5</v>
      </c>
      <c r="D16" s="1">
        <v>4</v>
      </c>
    </row>
    <row r="17" spans="1:4" x14ac:dyDescent="0.25">
      <c r="A17" s="1">
        <v>40.5</v>
      </c>
      <c r="B17" s="1">
        <v>40.5</v>
      </c>
      <c r="C17" s="1" t="str">
        <f t="shared" si="0"/>
        <v>40,540,5</v>
      </c>
      <c r="D17" s="1">
        <v>4</v>
      </c>
    </row>
    <row r="18" spans="1:4" x14ac:dyDescent="0.25">
      <c r="A18" s="1">
        <v>27.5</v>
      </c>
      <c r="B18" s="1">
        <v>55.5</v>
      </c>
      <c r="C18" s="1" t="str">
        <f t="shared" si="0"/>
        <v>27,555,5</v>
      </c>
      <c r="D18" s="1">
        <v>5</v>
      </c>
    </row>
    <row r="19" spans="1:4" x14ac:dyDescent="0.25">
      <c r="A19" s="1">
        <v>31.5</v>
      </c>
      <c r="B19" s="1">
        <v>55.5</v>
      </c>
      <c r="C19" s="1" t="str">
        <f t="shared" si="0"/>
        <v>31,555,5</v>
      </c>
      <c r="D19" s="1">
        <v>5</v>
      </c>
    </row>
    <row r="20" spans="1:4" x14ac:dyDescent="0.25">
      <c r="A20" s="1">
        <v>35.5</v>
      </c>
      <c r="B20" s="1">
        <v>50.5</v>
      </c>
      <c r="C20" s="1" t="str">
        <f t="shared" si="0"/>
        <v>35,550,5</v>
      </c>
      <c r="D20" s="1">
        <v>5</v>
      </c>
    </row>
    <row r="21" spans="1:4" x14ac:dyDescent="0.25">
      <c r="A21" s="1">
        <v>40.5</v>
      </c>
      <c r="B21" s="1">
        <v>45.5</v>
      </c>
      <c r="C21" s="1" t="str">
        <f t="shared" si="0"/>
        <v>40,545,5</v>
      </c>
      <c r="D21" s="1">
        <v>5</v>
      </c>
    </row>
    <row r="22" spans="1:4" x14ac:dyDescent="0.25">
      <c r="A22" s="1">
        <v>27.5</v>
      </c>
      <c r="B22" s="1">
        <v>60.5</v>
      </c>
      <c r="C22" s="1" t="str">
        <f t="shared" si="0"/>
        <v>27,560,5</v>
      </c>
      <c r="D22" s="1">
        <v>6</v>
      </c>
    </row>
    <row r="23" spans="1:4" x14ac:dyDescent="0.25">
      <c r="A23" s="1">
        <v>31.5</v>
      </c>
      <c r="B23" s="1">
        <v>60.5</v>
      </c>
      <c r="C23" s="1" t="str">
        <f t="shared" si="0"/>
        <v>31,560,5</v>
      </c>
      <c r="D23" s="1">
        <v>6</v>
      </c>
    </row>
    <row r="24" spans="1:4" x14ac:dyDescent="0.25">
      <c r="A24" s="1">
        <v>35.5</v>
      </c>
      <c r="B24" s="1">
        <v>55.5</v>
      </c>
      <c r="C24" s="1" t="str">
        <f t="shared" si="0"/>
        <v>35,555,5</v>
      </c>
      <c r="D24" s="1">
        <v>6</v>
      </c>
    </row>
    <row r="25" spans="1:4" x14ac:dyDescent="0.25">
      <c r="A25" s="1">
        <v>40.5</v>
      </c>
      <c r="B25" s="1">
        <v>50.5</v>
      </c>
      <c r="C25" s="1" t="str">
        <f t="shared" si="0"/>
        <v>40,550,5</v>
      </c>
      <c r="D25" s="1">
        <v>6</v>
      </c>
    </row>
    <row r="26" spans="1:4" x14ac:dyDescent="0.25">
      <c r="A26" s="1">
        <v>45.5</v>
      </c>
      <c r="B26" s="1">
        <v>45.5</v>
      </c>
      <c r="C26" s="1" t="str">
        <f t="shared" si="0"/>
        <v>45,545,5</v>
      </c>
      <c r="D26" s="1">
        <v>6</v>
      </c>
    </row>
    <row r="27" spans="1:4" x14ac:dyDescent="0.25">
      <c r="A27" s="1">
        <v>27.5</v>
      </c>
      <c r="B27" s="1">
        <v>65.5</v>
      </c>
      <c r="C27" s="1" t="str">
        <f t="shared" si="0"/>
        <v>27,565,5</v>
      </c>
      <c r="D27" s="1">
        <v>7</v>
      </c>
    </row>
    <row r="28" spans="1:4" x14ac:dyDescent="0.25">
      <c r="A28" s="1">
        <v>31.5</v>
      </c>
      <c r="B28" s="1">
        <v>65.5</v>
      </c>
      <c r="C28" s="1" t="str">
        <f t="shared" si="0"/>
        <v>31,565,5</v>
      </c>
      <c r="D28" s="1">
        <v>7</v>
      </c>
    </row>
    <row r="29" spans="1:4" x14ac:dyDescent="0.25">
      <c r="A29" s="1">
        <v>35.5</v>
      </c>
      <c r="B29" s="1">
        <v>60.5</v>
      </c>
      <c r="C29" s="1" t="str">
        <f t="shared" si="0"/>
        <v>35,560,5</v>
      </c>
      <c r="D29" s="1">
        <v>7</v>
      </c>
    </row>
    <row r="30" spans="1:4" x14ac:dyDescent="0.25">
      <c r="A30" s="1">
        <v>40.5</v>
      </c>
      <c r="B30" s="1">
        <v>55.5</v>
      </c>
      <c r="C30" s="1" t="str">
        <f t="shared" si="0"/>
        <v>40,555,5</v>
      </c>
      <c r="D30" s="1">
        <v>7</v>
      </c>
    </row>
    <row r="31" spans="1:4" x14ac:dyDescent="0.25">
      <c r="A31" s="1">
        <v>45.5</v>
      </c>
      <c r="B31" s="1">
        <v>50.5</v>
      </c>
      <c r="C31" s="1" t="str">
        <f t="shared" si="0"/>
        <v>45,550,5</v>
      </c>
      <c r="D31" s="1">
        <v>7</v>
      </c>
    </row>
    <row r="32" spans="1:4" x14ac:dyDescent="0.25">
      <c r="A32" s="1">
        <v>27.5</v>
      </c>
      <c r="B32" s="1">
        <v>70.5</v>
      </c>
      <c r="C32" s="1" t="str">
        <f t="shared" si="0"/>
        <v>27,570,5</v>
      </c>
      <c r="D32" s="1">
        <v>8</v>
      </c>
    </row>
    <row r="33" spans="1:4" x14ac:dyDescent="0.25">
      <c r="A33" s="1">
        <v>31.5</v>
      </c>
      <c r="B33" s="1">
        <v>70.5</v>
      </c>
      <c r="C33" s="1" t="str">
        <f t="shared" si="0"/>
        <v>31,570,5</v>
      </c>
      <c r="D33" s="1">
        <v>8</v>
      </c>
    </row>
    <row r="34" spans="1:4" x14ac:dyDescent="0.25">
      <c r="A34" s="1">
        <v>35.5</v>
      </c>
      <c r="B34" s="1">
        <v>65.5</v>
      </c>
      <c r="C34" s="1" t="str">
        <f t="shared" si="0"/>
        <v>35,565,5</v>
      </c>
      <c r="D34" s="1">
        <v>8</v>
      </c>
    </row>
    <row r="35" spans="1:4" x14ac:dyDescent="0.25">
      <c r="A35" s="1">
        <v>40.5</v>
      </c>
      <c r="B35" s="1">
        <v>60.5</v>
      </c>
      <c r="C35" s="1" t="str">
        <f t="shared" si="0"/>
        <v>40,560,5</v>
      </c>
      <c r="D35" s="1">
        <v>8</v>
      </c>
    </row>
    <row r="36" spans="1:4" x14ac:dyDescent="0.25">
      <c r="A36" s="1">
        <v>45.5</v>
      </c>
      <c r="B36" s="1">
        <v>55.5</v>
      </c>
      <c r="C36" s="1" t="str">
        <f t="shared" si="0"/>
        <v>45,555,5</v>
      </c>
      <c r="D36" s="1">
        <v>8</v>
      </c>
    </row>
    <row r="37" spans="1:4" x14ac:dyDescent="0.25">
      <c r="A37" s="1">
        <v>50.5</v>
      </c>
      <c r="B37" s="1">
        <v>50.5</v>
      </c>
      <c r="C37" s="1" t="str">
        <f t="shared" si="0"/>
        <v>50,550,5</v>
      </c>
      <c r="D37" s="1">
        <v>8</v>
      </c>
    </row>
    <row r="38" spans="1:4" x14ac:dyDescent="0.25">
      <c r="A38" s="1">
        <v>27.5</v>
      </c>
      <c r="B38" s="1">
        <v>75.5</v>
      </c>
      <c r="C38" s="1" t="str">
        <f t="shared" si="0"/>
        <v>27,575,5</v>
      </c>
      <c r="D38" s="1">
        <v>9</v>
      </c>
    </row>
    <row r="39" spans="1:4" x14ac:dyDescent="0.25">
      <c r="A39" s="1">
        <v>31.5</v>
      </c>
      <c r="B39" s="1">
        <v>75.5</v>
      </c>
      <c r="C39" s="1" t="str">
        <f t="shared" si="0"/>
        <v>31,575,5</v>
      </c>
      <c r="D39" s="1">
        <v>9</v>
      </c>
    </row>
    <row r="40" spans="1:4" x14ac:dyDescent="0.25">
      <c r="A40" s="1">
        <v>35.5</v>
      </c>
      <c r="B40" s="1">
        <v>70.5</v>
      </c>
      <c r="C40" s="1" t="str">
        <f t="shared" si="0"/>
        <v>35,570,5</v>
      </c>
      <c r="D40" s="1">
        <v>9</v>
      </c>
    </row>
    <row r="41" spans="1:4" x14ac:dyDescent="0.25">
      <c r="A41" s="1">
        <v>40.5</v>
      </c>
      <c r="B41" s="1">
        <v>65.5</v>
      </c>
      <c r="C41" s="1" t="str">
        <f t="shared" si="0"/>
        <v>40,565,5</v>
      </c>
      <c r="D41" s="1">
        <v>9</v>
      </c>
    </row>
    <row r="42" spans="1:4" x14ac:dyDescent="0.25">
      <c r="A42" s="1">
        <v>45.5</v>
      </c>
      <c r="B42" s="1">
        <v>60.5</v>
      </c>
      <c r="C42" s="1" t="str">
        <f t="shared" si="0"/>
        <v>45,560,5</v>
      </c>
      <c r="D42" s="1">
        <v>9</v>
      </c>
    </row>
    <row r="43" spans="1:4" x14ac:dyDescent="0.25">
      <c r="A43" s="1">
        <v>50.5</v>
      </c>
      <c r="B43" s="1">
        <v>55.5</v>
      </c>
      <c r="C43" s="1" t="str">
        <f t="shared" si="0"/>
        <v>50,555,5</v>
      </c>
      <c r="D43" s="1">
        <v>9</v>
      </c>
    </row>
    <row r="44" spans="1:4" x14ac:dyDescent="0.25">
      <c r="A44" s="1">
        <v>27.5</v>
      </c>
      <c r="B44" s="1">
        <v>80.5</v>
      </c>
      <c r="C44" s="1" t="str">
        <f t="shared" si="0"/>
        <v>27,580,5</v>
      </c>
      <c r="D44" s="1">
        <v>10</v>
      </c>
    </row>
    <row r="45" spans="1:4" x14ac:dyDescent="0.25">
      <c r="A45" s="1">
        <v>31.5</v>
      </c>
      <c r="B45" s="1">
        <v>80.5</v>
      </c>
      <c r="C45" s="1" t="str">
        <f t="shared" si="0"/>
        <v>31,580,5</v>
      </c>
      <c r="D45" s="1">
        <v>10</v>
      </c>
    </row>
    <row r="46" spans="1:4" x14ac:dyDescent="0.25">
      <c r="A46" s="1">
        <v>35.5</v>
      </c>
      <c r="B46" s="1">
        <v>75.5</v>
      </c>
      <c r="C46" s="1" t="str">
        <f t="shared" si="0"/>
        <v>35,575,5</v>
      </c>
      <c r="D46" s="1">
        <v>10</v>
      </c>
    </row>
    <row r="47" spans="1:4" x14ac:dyDescent="0.25">
      <c r="A47" s="1">
        <v>40.5</v>
      </c>
      <c r="B47" s="1">
        <v>70.5</v>
      </c>
      <c r="C47" s="1" t="str">
        <f t="shared" si="0"/>
        <v>40,570,5</v>
      </c>
      <c r="D47" s="1">
        <v>10</v>
      </c>
    </row>
    <row r="48" spans="1:4" x14ac:dyDescent="0.25">
      <c r="A48" s="1">
        <v>45.5</v>
      </c>
      <c r="B48" s="1">
        <v>65.5</v>
      </c>
      <c r="C48" s="1" t="str">
        <f t="shared" si="0"/>
        <v>45,565,5</v>
      </c>
      <c r="D48" s="1">
        <v>10</v>
      </c>
    </row>
    <row r="49" spans="1:4" x14ac:dyDescent="0.25">
      <c r="A49" s="1">
        <v>50.5</v>
      </c>
      <c r="B49" s="1">
        <v>60.5</v>
      </c>
      <c r="C49" s="1" t="str">
        <f t="shared" si="0"/>
        <v>50,560,5</v>
      </c>
      <c r="D49" s="1">
        <v>10</v>
      </c>
    </row>
    <row r="50" spans="1:4" x14ac:dyDescent="0.25">
      <c r="A50" s="1">
        <v>55.5</v>
      </c>
      <c r="B50" s="1">
        <v>55.5</v>
      </c>
      <c r="C50" s="1" t="str">
        <f t="shared" si="0"/>
        <v>55,555,5</v>
      </c>
      <c r="D50" s="1">
        <v>10</v>
      </c>
    </row>
    <row r="51" spans="1:4" x14ac:dyDescent="0.25">
      <c r="A51" s="1">
        <v>27.5</v>
      </c>
      <c r="B51" s="1">
        <v>85.5</v>
      </c>
      <c r="C51" s="1" t="str">
        <f t="shared" si="0"/>
        <v>27,585,5</v>
      </c>
      <c r="D51" s="1">
        <v>11</v>
      </c>
    </row>
    <row r="52" spans="1:4" x14ac:dyDescent="0.25">
      <c r="A52" s="1">
        <v>31.5</v>
      </c>
      <c r="B52" s="1">
        <v>85.5</v>
      </c>
      <c r="C52" s="1" t="str">
        <f t="shared" si="0"/>
        <v>31,585,5</v>
      </c>
      <c r="D52" s="1">
        <v>11</v>
      </c>
    </row>
    <row r="53" spans="1:4" x14ac:dyDescent="0.25">
      <c r="A53" s="1">
        <v>35.5</v>
      </c>
      <c r="B53" s="1">
        <v>80.5</v>
      </c>
      <c r="C53" s="1" t="str">
        <f t="shared" si="0"/>
        <v>35,580,5</v>
      </c>
      <c r="D53" s="1">
        <v>11</v>
      </c>
    </row>
    <row r="54" spans="1:4" x14ac:dyDescent="0.25">
      <c r="A54" s="1">
        <v>40.5</v>
      </c>
      <c r="B54" s="1">
        <v>75.5</v>
      </c>
      <c r="C54" s="1" t="str">
        <f t="shared" si="0"/>
        <v>40,575,5</v>
      </c>
      <c r="D54" s="1">
        <v>11</v>
      </c>
    </row>
    <row r="55" spans="1:4" x14ac:dyDescent="0.25">
      <c r="A55" s="1">
        <v>45.5</v>
      </c>
      <c r="B55" s="1">
        <v>70.5</v>
      </c>
      <c r="C55" s="1" t="str">
        <f t="shared" si="0"/>
        <v>45,570,5</v>
      </c>
      <c r="D55" s="1">
        <v>11</v>
      </c>
    </row>
    <row r="56" spans="1:4" x14ac:dyDescent="0.25">
      <c r="A56" s="1">
        <v>50.5</v>
      </c>
      <c r="B56" s="1">
        <v>65.5</v>
      </c>
      <c r="C56" s="1" t="str">
        <f t="shared" si="0"/>
        <v>50,565,5</v>
      </c>
      <c r="D56" s="1">
        <v>11</v>
      </c>
    </row>
    <row r="57" spans="1:4" x14ac:dyDescent="0.25">
      <c r="A57" s="1">
        <v>55.5</v>
      </c>
      <c r="B57" s="1">
        <v>60.5</v>
      </c>
      <c r="C57" s="1" t="str">
        <f t="shared" si="0"/>
        <v>55,560,5</v>
      </c>
      <c r="D57" s="1">
        <v>11</v>
      </c>
    </row>
    <row r="58" spans="1:4" x14ac:dyDescent="0.25">
      <c r="A58" s="1">
        <v>27.5</v>
      </c>
      <c r="B58" s="1">
        <v>90.5</v>
      </c>
      <c r="C58" s="1" t="str">
        <f t="shared" si="0"/>
        <v>27,590,5</v>
      </c>
      <c r="D58" s="1">
        <v>12</v>
      </c>
    </row>
    <row r="59" spans="1:4" x14ac:dyDescent="0.25">
      <c r="A59" s="1">
        <v>31.5</v>
      </c>
      <c r="B59" s="1">
        <v>90.5</v>
      </c>
      <c r="C59" s="1" t="str">
        <f t="shared" si="0"/>
        <v>31,590,5</v>
      </c>
      <c r="D59" s="1">
        <v>12</v>
      </c>
    </row>
    <row r="60" spans="1:4" x14ac:dyDescent="0.25">
      <c r="A60" s="1">
        <v>35.5</v>
      </c>
      <c r="B60" s="1">
        <v>85.5</v>
      </c>
      <c r="C60" s="1" t="str">
        <f t="shared" si="0"/>
        <v>35,585,5</v>
      </c>
      <c r="D60" s="1">
        <v>12</v>
      </c>
    </row>
    <row r="61" spans="1:4" x14ac:dyDescent="0.25">
      <c r="A61" s="1">
        <v>40.5</v>
      </c>
      <c r="B61" s="1">
        <v>80.5</v>
      </c>
      <c r="C61" s="1" t="str">
        <f t="shared" si="0"/>
        <v>40,580,5</v>
      </c>
      <c r="D61" s="1">
        <v>12</v>
      </c>
    </row>
    <row r="62" spans="1:4" x14ac:dyDescent="0.25">
      <c r="A62" s="1">
        <v>45.5</v>
      </c>
      <c r="B62" s="1">
        <v>75.5</v>
      </c>
      <c r="C62" s="1" t="str">
        <f t="shared" si="0"/>
        <v>45,575,5</v>
      </c>
      <c r="D62" s="1">
        <v>12</v>
      </c>
    </row>
    <row r="63" spans="1:4" x14ac:dyDescent="0.25">
      <c r="A63" s="1">
        <v>50.5</v>
      </c>
      <c r="B63" s="1">
        <v>70.5</v>
      </c>
      <c r="C63" s="1" t="str">
        <f t="shared" si="0"/>
        <v>50,570,5</v>
      </c>
      <c r="D63" s="1">
        <v>12</v>
      </c>
    </row>
    <row r="64" spans="1:4" x14ac:dyDescent="0.25">
      <c r="A64" s="1">
        <v>55.5</v>
      </c>
      <c r="B64" s="1">
        <v>65.5</v>
      </c>
      <c r="C64" s="1" t="str">
        <f t="shared" si="0"/>
        <v>55,565,5</v>
      </c>
      <c r="D64" s="1">
        <v>12</v>
      </c>
    </row>
    <row r="65" spans="1:4" x14ac:dyDescent="0.25">
      <c r="A65" s="1">
        <v>60.5</v>
      </c>
      <c r="B65" s="1">
        <v>60.5</v>
      </c>
      <c r="C65" s="1" t="str">
        <f t="shared" si="0"/>
        <v>60,560,5</v>
      </c>
      <c r="D65" s="1">
        <v>12</v>
      </c>
    </row>
    <row r="66" spans="1:4" x14ac:dyDescent="0.25">
      <c r="A66" s="1">
        <v>27.5</v>
      </c>
      <c r="B66" s="1">
        <v>95.5</v>
      </c>
      <c r="C66" s="1" t="str">
        <f t="shared" si="0"/>
        <v>27,595,5</v>
      </c>
      <c r="D66" s="1">
        <v>13</v>
      </c>
    </row>
    <row r="67" spans="1:4" x14ac:dyDescent="0.25">
      <c r="A67" s="1">
        <v>31.5</v>
      </c>
      <c r="B67" s="1">
        <v>95.5</v>
      </c>
      <c r="C67" s="1" t="str">
        <f t="shared" si="0"/>
        <v>31,595,5</v>
      </c>
      <c r="D67" s="1">
        <v>13</v>
      </c>
    </row>
    <row r="68" spans="1:4" x14ac:dyDescent="0.25">
      <c r="A68" s="1">
        <v>35.5</v>
      </c>
      <c r="B68" s="1">
        <v>90.5</v>
      </c>
      <c r="C68" s="1" t="str">
        <f t="shared" ref="C68:C131" si="1">+CONCATENATE(A68,B68)</f>
        <v>35,590,5</v>
      </c>
      <c r="D68" s="1">
        <v>13</v>
      </c>
    </row>
    <row r="69" spans="1:4" x14ac:dyDescent="0.25">
      <c r="A69" s="1">
        <v>40.5</v>
      </c>
      <c r="B69" s="1">
        <v>85.5</v>
      </c>
      <c r="C69" s="1" t="str">
        <f t="shared" si="1"/>
        <v>40,585,5</v>
      </c>
      <c r="D69" s="1">
        <v>13</v>
      </c>
    </row>
    <row r="70" spans="1:4" x14ac:dyDescent="0.25">
      <c r="A70" s="1">
        <v>45.5</v>
      </c>
      <c r="B70" s="1">
        <v>80.5</v>
      </c>
      <c r="C70" s="1" t="str">
        <f t="shared" si="1"/>
        <v>45,580,5</v>
      </c>
      <c r="D70" s="1">
        <v>13</v>
      </c>
    </row>
    <row r="71" spans="1:4" x14ac:dyDescent="0.25">
      <c r="A71" s="1">
        <v>50.5</v>
      </c>
      <c r="B71" s="1">
        <v>75.5</v>
      </c>
      <c r="C71" s="1" t="str">
        <f t="shared" si="1"/>
        <v>50,575,5</v>
      </c>
      <c r="D71" s="1">
        <v>13</v>
      </c>
    </row>
    <row r="72" spans="1:4" x14ac:dyDescent="0.25">
      <c r="A72" s="1">
        <v>55.5</v>
      </c>
      <c r="B72" s="1">
        <v>70.5</v>
      </c>
      <c r="C72" s="1" t="str">
        <f t="shared" si="1"/>
        <v>55,570,5</v>
      </c>
      <c r="D72" s="1">
        <v>13</v>
      </c>
    </row>
    <row r="73" spans="1:4" x14ac:dyDescent="0.25">
      <c r="A73" s="1">
        <v>60.5</v>
      </c>
      <c r="B73" s="1">
        <v>65.5</v>
      </c>
      <c r="C73" s="1" t="str">
        <f t="shared" si="1"/>
        <v>60,565,5</v>
      </c>
      <c r="D73" s="1">
        <v>13</v>
      </c>
    </row>
    <row r="74" spans="1:4" x14ac:dyDescent="0.25">
      <c r="A74" s="1">
        <v>27.5</v>
      </c>
      <c r="B74" s="1">
        <v>100.5</v>
      </c>
      <c r="C74" s="1" t="str">
        <f t="shared" si="1"/>
        <v>27,5100,5</v>
      </c>
      <c r="D74" s="1">
        <v>14</v>
      </c>
    </row>
    <row r="75" spans="1:4" x14ac:dyDescent="0.25">
      <c r="A75" s="1">
        <v>31.5</v>
      </c>
      <c r="B75" s="1">
        <v>100.5</v>
      </c>
      <c r="C75" s="1" t="str">
        <f t="shared" si="1"/>
        <v>31,5100,5</v>
      </c>
      <c r="D75" s="1">
        <v>14</v>
      </c>
    </row>
    <row r="76" spans="1:4" x14ac:dyDescent="0.25">
      <c r="A76" s="1">
        <v>35.5</v>
      </c>
      <c r="B76" s="1">
        <v>95.5</v>
      </c>
      <c r="C76" s="1" t="str">
        <f t="shared" si="1"/>
        <v>35,595,5</v>
      </c>
      <c r="D76" s="1">
        <v>14</v>
      </c>
    </row>
    <row r="77" spans="1:4" x14ac:dyDescent="0.25">
      <c r="A77" s="1">
        <v>40.5</v>
      </c>
      <c r="B77" s="1">
        <v>90.5</v>
      </c>
      <c r="C77" s="1" t="str">
        <f t="shared" si="1"/>
        <v>40,590,5</v>
      </c>
      <c r="D77" s="1">
        <v>14</v>
      </c>
    </row>
    <row r="78" spans="1:4" x14ac:dyDescent="0.25">
      <c r="A78" s="1">
        <v>45.5</v>
      </c>
      <c r="B78" s="1">
        <v>85.5</v>
      </c>
      <c r="C78" s="1" t="str">
        <f t="shared" si="1"/>
        <v>45,585,5</v>
      </c>
      <c r="D78" s="1">
        <v>14</v>
      </c>
    </row>
    <row r="79" spans="1:4" x14ac:dyDescent="0.25">
      <c r="A79" s="1">
        <v>50.5</v>
      </c>
      <c r="B79" s="1">
        <v>80.5</v>
      </c>
      <c r="C79" s="1" t="str">
        <f t="shared" si="1"/>
        <v>50,580,5</v>
      </c>
      <c r="D79" s="1">
        <v>14</v>
      </c>
    </row>
    <row r="80" spans="1:4" x14ac:dyDescent="0.25">
      <c r="A80" s="1">
        <v>55.5</v>
      </c>
      <c r="B80" s="1">
        <v>75.5</v>
      </c>
      <c r="C80" s="1" t="str">
        <f t="shared" si="1"/>
        <v>55,575,5</v>
      </c>
      <c r="D80" s="1">
        <v>14</v>
      </c>
    </row>
    <row r="81" spans="1:4" x14ac:dyDescent="0.25">
      <c r="A81" s="1">
        <v>60.5</v>
      </c>
      <c r="B81" s="1">
        <v>70.5</v>
      </c>
      <c r="C81" s="1" t="str">
        <f t="shared" si="1"/>
        <v>60,570,5</v>
      </c>
      <c r="D81" s="1">
        <v>14</v>
      </c>
    </row>
    <row r="82" spans="1:4" x14ac:dyDescent="0.25">
      <c r="A82" s="1">
        <v>65.5</v>
      </c>
      <c r="B82" s="1">
        <v>65.5</v>
      </c>
      <c r="C82" s="1" t="str">
        <f t="shared" si="1"/>
        <v>65,565,5</v>
      </c>
      <c r="D82" s="1">
        <v>14</v>
      </c>
    </row>
    <row r="83" spans="1:4" x14ac:dyDescent="0.25">
      <c r="A83" s="1">
        <v>27.5</v>
      </c>
      <c r="B83" s="1">
        <v>105.5</v>
      </c>
      <c r="C83" s="1" t="str">
        <f t="shared" si="1"/>
        <v>27,5105,5</v>
      </c>
      <c r="D83" s="1">
        <v>15</v>
      </c>
    </row>
    <row r="84" spans="1:4" x14ac:dyDescent="0.25">
      <c r="A84" s="1">
        <v>31.5</v>
      </c>
      <c r="B84" s="1">
        <v>105.5</v>
      </c>
      <c r="C84" s="1" t="str">
        <f t="shared" si="1"/>
        <v>31,5105,5</v>
      </c>
      <c r="D84" s="1">
        <v>15</v>
      </c>
    </row>
    <row r="85" spans="1:4" x14ac:dyDescent="0.25">
      <c r="A85" s="1">
        <v>35.5</v>
      </c>
      <c r="B85" s="1">
        <v>100.5</v>
      </c>
      <c r="C85" s="1" t="str">
        <f t="shared" si="1"/>
        <v>35,5100,5</v>
      </c>
      <c r="D85" s="1">
        <v>15</v>
      </c>
    </row>
    <row r="86" spans="1:4" x14ac:dyDescent="0.25">
      <c r="A86" s="1">
        <v>40.5</v>
      </c>
      <c r="B86" s="1">
        <v>95.5</v>
      </c>
      <c r="C86" s="1" t="str">
        <f t="shared" si="1"/>
        <v>40,595,5</v>
      </c>
      <c r="D86" s="1">
        <v>15</v>
      </c>
    </row>
    <row r="87" spans="1:4" x14ac:dyDescent="0.25">
      <c r="A87" s="1">
        <v>45.5</v>
      </c>
      <c r="B87" s="1">
        <v>90.5</v>
      </c>
      <c r="C87" s="1" t="str">
        <f t="shared" si="1"/>
        <v>45,590,5</v>
      </c>
      <c r="D87" s="1">
        <v>15</v>
      </c>
    </row>
    <row r="88" spans="1:4" x14ac:dyDescent="0.25">
      <c r="A88" s="1">
        <v>50.5</v>
      </c>
      <c r="B88" s="1">
        <v>85.5</v>
      </c>
      <c r="C88" s="1" t="str">
        <f t="shared" si="1"/>
        <v>50,585,5</v>
      </c>
      <c r="D88" s="1">
        <v>15</v>
      </c>
    </row>
    <row r="89" spans="1:4" x14ac:dyDescent="0.25">
      <c r="A89" s="1">
        <v>55.5</v>
      </c>
      <c r="B89" s="1">
        <v>80.5</v>
      </c>
      <c r="C89" s="1" t="str">
        <f t="shared" si="1"/>
        <v>55,580,5</v>
      </c>
      <c r="D89" s="1">
        <v>15</v>
      </c>
    </row>
    <row r="90" spans="1:4" x14ac:dyDescent="0.25">
      <c r="A90" s="1">
        <v>60.5</v>
      </c>
      <c r="B90" s="1">
        <v>75.5</v>
      </c>
      <c r="C90" s="1" t="str">
        <f t="shared" si="1"/>
        <v>60,575,5</v>
      </c>
      <c r="D90" s="1">
        <v>15</v>
      </c>
    </row>
    <row r="91" spans="1:4" x14ac:dyDescent="0.25">
      <c r="A91" s="1">
        <v>65.5</v>
      </c>
      <c r="B91" s="1">
        <v>70.5</v>
      </c>
      <c r="C91" s="1" t="str">
        <f t="shared" si="1"/>
        <v>65,570,5</v>
      </c>
      <c r="D91" s="1">
        <v>15</v>
      </c>
    </row>
    <row r="92" spans="1:4" x14ac:dyDescent="0.25">
      <c r="A92" s="1">
        <v>27.5</v>
      </c>
      <c r="B92" s="1">
        <v>110.5</v>
      </c>
      <c r="C92" s="1" t="str">
        <f t="shared" si="1"/>
        <v>27,5110,5</v>
      </c>
      <c r="D92" s="1">
        <v>16</v>
      </c>
    </row>
    <row r="93" spans="1:4" x14ac:dyDescent="0.25">
      <c r="A93" s="1">
        <v>31.5</v>
      </c>
      <c r="B93" s="1">
        <v>110.5</v>
      </c>
      <c r="C93" s="1" t="str">
        <f t="shared" si="1"/>
        <v>31,5110,5</v>
      </c>
      <c r="D93" s="1">
        <v>16</v>
      </c>
    </row>
    <row r="94" spans="1:4" x14ac:dyDescent="0.25">
      <c r="A94" s="1">
        <v>35.5</v>
      </c>
      <c r="B94" s="1">
        <v>105.5</v>
      </c>
      <c r="C94" s="1" t="str">
        <f t="shared" si="1"/>
        <v>35,5105,5</v>
      </c>
      <c r="D94" s="1">
        <v>16</v>
      </c>
    </row>
    <row r="95" spans="1:4" x14ac:dyDescent="0.25">
      <c r="A95" s="1">
        <v>40.5</v>
      </c>
      <c r="B95" s="1">
        <v>100.5</v>
      </c>
      <c r="C95" s="1" t="str">
        <f t="shared" si="1"/>
        <v>40,5100,5</v>
      </c>
      <c r="D95" s="1">
        <v>16</v>
      </c>
    </row>
    <row r="96" spans="1:4" x14ac:dyDescent="0.25">
      <c r="A96" s="1">
        <v>45.5</v>
      </c>
      <c r="B96" s="1">
        <v>95.5</v>
      </c>
      <c r="C96" s="1" t="str">
        <f t="shared" si="1"/>
        <v>45,595,5</v>
      </c>
      <c r="D96" s="1">
        <v>16</v>
      </c>
    </row>
    <row r="97" spans="1:4" x14ac:dyDescent="0.25">
      <c r="A97" s="1">
        <v>50.5</v>
      </c>
      <c r="B97" s="1">
        <v>90.5</v>
      </c>
      <c r="C97" s="1" t="str">
        <f t="shared" si="1"/>
        <v>50,590,5</v>
      </c>
      <c r="D97" s="1">
        <v>16</v>
      </c>
    </row>
    <row r="98" spans="1:4" x14ac:dyDescent="0.25">
      <c r="A98" s="1">
        <v>55.5</v>
      </c>
      <c r="B98" s="1">
        <v>85.5</v>
      </c>
      <c r="C98" s="1" t="str">
        <f t="shared" si="1"/>
        <v>55,585,5</v>
      </c>
      <c r="D98" s="1">
        <v>16</v>
      </c>
    </row>
    <row r="99" spans="1:4" x14ac:dyDescent="0.25">
      <c r="A99" s="1">
        <v>60.5</v>
      </c>
      <c r="B99" s="1">
        <v>80.5</v>
      </c>
      <c r="C99" s="1" t="str">
        <f t="shared" si="1"/>
        <v>60,580,5</v>
      </c>
      <c r="D99" s="1">
        <v>16</v>
      </c>
    </row>
    <row r="100" spans="1:4" x14ac:dyDescent="0.25">
      <c r="A100" s="1">
        <v>65.5</v>
      </c>
      <c r="B100" s="1">
        <v>75.5</v>
      </c>
      <c r="C100" s="1" t="str">
        <f t="shared" si="1"/>
        <v>65,575,5</v>
      </c>
      <c r="D100" s="1">
        <v>16</v>
      </c>
    </row>
    <row r="101" spans="1:4" x14ac:dyDescent="0.25">
      <c r="A101" s="1">
        <v>70.5</v>
      </c>
      <c r="B101" s="1">
        <v>70.5</v>
      </c>
      <c r="C101" s="1" t="str">
        <f t="shared" si="1"/>
        <v>70,570,5</v>
      </c>
      <c r="D101" s="1">
        <v>16</v>
      </c>
    </row>
    <row r="102" spans="1:4" x14ac:dyDescent="0.25">
      <c r="A102" s="1">
        <v>27.5</v>
      </c>
      <c r="B102" s="1">
        <v>115.5</v>
      </c>
      <c r="C102" s="1" t="str">
        <f t="shared" si="1"/>
        <v>27,5115,5</v>
      </c>
      <c r="D102" s="1">
        <v>17</v>
      </c>
    </row>
    <row r="103" spans="1:4" x14ac:dyDescent="0.25">
      <c r="A103" s="1">
        <v>31.5</v>
      </c>
      <c r="B103" s="1">
        <v>115.5</v>
      </c>
      <c r="C103" s="1" t="str">
        <f t="shared" si="1"/>
        <v>31,5115,5</v>
      </c>
      <c r="D103" s="1">
        <v>17</v>
      </c>
    </row>
    <row r="104" spans="1:4" x14ac:dyDescent="0.25">
      <c r="A104" s="1">
        <v>35.5</v>
      </c>
      <c r="B104" s="1">
        <v>110.5</v>
      </c>
      <c r="C104" s="1" t="str">
        <f t="shared" si="1"/>
        <v>35,5110,5</v>
      </c>
      <c r="D104" s="1">
        <v>17</v>
      </c>
    </row>
    <row r="105" spans="1:4" x14ac:dyDescent="0.25">
      <c r="A105" s="1">
        <v>40.5</v>
      </c>
      <c r="B105" s="1">
        <v>105.5</v>
      </c>
      <c r="C105" s="1" t="str">
        <f t="shared" si="1"/>
        <v>40,5105,5</v>
      </c>
      <c r="D105" s="1">
        <v>17</v>
      </c>
    </row>
    <row r="106" spans="1:4" x14ac:dyDescent="0.25">
      <c r="A106" s="1">
        <v>45.5</v>
      </c>
      <c r="B106" s="1">
        <v>100.5</v>
      </c>
      <c r="C106" s="1" t="str">
        <f t="shared" si="1"/>
        <v>45,5100,5</v>
      </c>
      <c r="D106" s="1">
        <v>17</v>
      </c>
    </row>
    <row r="107" spans="1:4" x14ac:dyDescent="0.25">
      <c r="A107" s="1">
        <v>50.5</v>
      </c>
      <c r="B107" s="1">
        <v>95.5</v>
      </c>
      <c r="C107" s="1" t="str">
        <f t="shared" si="1"/>
        <v>50,595,5</v>
      </c>
      <c r="D107" s="1">
        <v>17</v>
      </c>
    </row>
    <row r="108" spans="1:4" x14ac:dyDescent="0.25">
      <c r="A108" s="1">
        <v>55.5</v>
      </c>
      <c r="B108" s="1">
        <v>90.5</v>
      </c>
      <c r="C108" s="1" t="str">
        <f t="shared" si="1"/>
        <v>55,590,5</v>
      </c>
      <c r="D108" s="1">
        <v>17</v>
      </c>
    </row>
    <row r="109" spans="1:4" x14ac:dyDescent="0.25">
      <c r="A109" s="1">
        <v>60.5</v>
      </c>
      <c r="B109" s="1">
        <v>85.5</v>
      </c>
      <c r="C109" s="1" t="str">
        <f t="shared" si="1"/>
        <v>60,585,5</v>
      </c>
      <c r="D109" s="1">
        <v>17</v>
      </c>
    </row>
    <row r="110" spans="1:4" x14ac:dyDescent="0.25">
      <c r="A110" s="1">
        <v>65.5</v>
      </c>
      <c r="B110" s="1">
        <v>80.5</v>
      </c>
      <c r="C110" s="1" t="str">
        <f t="shared" si="1"/>
        <v>65,580,5</v>
      </c>
      <c r="D110" s="1">
        <v>17</v>
      </c>
    </row>
    <row r="111" spans="1:4" x14ac:dyDescent="0.25">
      <c r="A111" s="1">
        <v>70.5</v>
      </c>
      <c r="B111" s="1">
        <v>75.5</v>
      </c>
      <c r="C111" s="1" t="str">
        <f t="shared" si="1"/>
        <v>70,575,5</v>
      </c>
      <c r="D111" s="1">
        <v>17</v>
      </c>
    </row>
    <row r="112" spans="1:4" x14ac:dyDescent="0.25">
      <c r="A112" s="1">
        <v>27.5</v>
      </c>
      <c r="B112" s="1">
        <v>120.5</v>
      </c>
      <c r="C112" s="1" t="str">
        <f t="shared" si="1"/>
        <v>27,5120,5</v>
      </c>
      <c r="D112" s="1">
        <v>18</v>
      </c>
    </row>
    <row r="113" spans="1:4" x14ac:dyDescent="0.25">
      <c r="A113" s="1">
        <v>31.5</v>
      </c>
      <c r="B113" s="1">
        <v>120.5</v>
      </c>
      <c r="C113" s="1" t="str">
        <f t="shared" si="1"/>
        <v>31,5120,5</v>
      </c>
      <c r="D113" s="1">
        <v>18</v>
      </c>
    </row>
    <row r="114" spans="1:4" x14ac:dyDescent="0.25">
      <c r="A114" s="1">
        <v>35.5</v>
      </c>
      <c r="B114" s="1">
        <v>115.5</v>
      </c>
      <c r="C114" s="1" t="str">
        <f t="shared" si="1"/>
        <v>35,5115,5</v>
      </c>
      <c r="D114" s="1">
        <v>18</v>
      </c>
    </row>
    <row r="115" spans="1:4" x14ac:dyDescent="0.25">
      <c r="A115" s="1">
        <v>40.5</v>
      </c>
      <c r="B115" s="1">
        <v>110.5</v>
      </c>
      <c r="C115" s="1" t="str">
        <f t="shared" si="1"/>
        <v>40,5110,5</v>
      </c>
      <c r="D115" s="1">
        <v>18</v>
      </c>
    </row>
    <row r="116" spans="1:4" x14ac:dyDescent="0.25">
      <c r="A116" s="1">
        <v>45.5</v>
      </c>
      <c r="B116" s="1">
        <v>105.5</v>
      </c>
      <c r="C116" s="1" t="str">
        <f t="shared" si="1"/>
        <v>45,5105,5</v>
      </c>
      <c r="D116" s="1">
        <v>18</v>
      </c>
    </row>
    <row r="117" spans="1:4" x14ac:dyDescent="0.25">
      <c r="A117" s="1">
        <v>50.5</v>
      </c>
      <c r="B117" s="1">
        <v>100.5</v>
      </c>
      <c r="C117" s="1" t="str">
        <f t="shared" si="1"/>
        <v>50,5100,5</v>
      </c>
      <c r="D117" s="1">
        <v>18</v>
      </c>
    </row>
    <row r="118" spans="1:4" x14ac:dyDescent="0.25">
      <c r="A118" s="1">
        <v>55.5</v>
      </c>
      <c r="B118" s="1">
        <v>95.5</v>
      </c>
      <c r="C118" s="1" t="str">
        <f t="shared" si="1"/>
        <v>55,595,5</v>
      </c>
      <c r="D118" s="1">
        <v>18</v>
      </c>
    </row>
    <row r="119" spans="1:4" x14ac:dyDescent="0.25">
      <c r="A119" s="1">
        <v>60.5</v>
      </c>
      <c r="B119" s="1">
        <v>90.5</v>
      </c>
      <c r="C119" s="1" t="str">
        <f t="shared" si="1"/>
        <v>60,590,5</v>
      </c>
      <c r="D119" s="1">
        <v>18</v>
      </c>
    </row>
    <row r="120" spans="1:4" x14ac:dyDescent="0.25">
      <c r="A120" s="1">
        <v>65.5</v>
      </c>
      <c r="B120" s="1">
        <v>85.5</v>
      </c>
      <c r="C120" s="1" t="str">
        <f t="shared" si="1"/>
        <v>65,585,5</v>
      </c>
      <c r="D120" s="1">
        <v>18</v>
      </c>
    </row>
    <row r="121" spans="1:4" x14ac:dyDescent="0.25">
      <c r="A121" s="1">
        <v>70.5</v>
      </c>
      <c r="B121" s="1">
        <v>80.5</v>
      </c>
      <c r="C121" s="1" t="str">
        <f t="shared" si="1"/>
        <v>70,580,5</v>
      </c>
      <c r="D121" s="1">
        <v>18</v>
      </c>
    </row>
    <row r="122" spans="1:4" x14ac:dyDescent="0.25">
      <c r="A122" s="1">
        <v>75.5</v>
      </c>
      <c r="B122" s="1">
        <v>75.5</v>
      </c>
      <c r="C122" s="1" t="str">
        <f t="shared" si="1"/>
        <v>75,575,5</v>
      </c>
      <c r="D122" s="1">
        <v>18</v>
      </c>
    </row>
    <row r="123" spans="1:4" x14ac:dyDescent="0.25">
      <c r="A123" s="1">
        <v>10</v>
      </c>
      <c r="B123" s="1">
        <v>27.5</v>
      </c>
      <c r="C123" s="1" t="str">
        <f t="shared" si="1"/>
        <v>1027,5</v>
      </c>
      <c r="D123" s="1">
        <v>0</v>
      </c>
    </row>
    <row r="124" spans="1:4" x14ac:dyDescent="0.25">
      <c r="A124" s="1">
        <v>10</v>
      </c>
      <c r="B124" s="1">
        <v>31.5</v>
      </c>
      <c r="C124" s="1" t="str">
        <f t="shared" si="1"/>
        <v>1031,5</v>
      </c>
      <c r="D124" s="1">
        <v>0</v>
      </c>
    </row>
    <row r="125" spans="1:4" x14ac:dyDescent="0.25">
      <c r="A125" s="1">
        <v>10</v>
      </c>
      <c r="B125" s="1">
        <v>35.5</v>
      </c>
      <c r="C125" s="1" t="str">
        <f t="shared" si="1"/>
        <v>1035,5</v>
      </c>
      <c r="D125" s="1">
        <f>+D124+1</f>
        <v>1</v>
      </c>
    </row>
    <row r="126" spans="1:4" x14ac:dyDescent="0.25">
      <c r="A126" s="1">
        <v>10</v>
      </c>
      <c r="B126" s="1">
        <f>+B125+5</f>
        <v>40.5</v>
      </c>
      <c r="C126" s="1" t="str">
        <f t="shared" si="1"/>
        <v>1040,5</v>
      </c>
      <c r="D126" s="1">
        <f>+D125+1</f>
        <v>2</v>
      </c>
    </row>
    <row r="127" spans="1:4" x14ac:dyDescent="0.25">
      <c r="A127" s="1">
        <v>10</v>
      </c>
      <c r="B127" s="1">
        <f t="shared" ref="B127:B134" si="2">+B126+5</f>
        <v>45.5</v>
      </c>
      <c r="C127" s="1" t="str">
        <f t="shared" si="1"/>
        <v>1045,5</v>
      </c>
      <c r="D127" s="1">
        <f t="shared" ref="D127:D134" si="3">+D126+1</f>
        <v>3</v>
      </c>
    </row>
    <row r="128" spans="1:4" x14ac:dyDescent="0.25">
      <c r="A128" s="1">
        <v>10</v>
      </c>
      <c r="B128" s="1">
        <f t="shared" si="2"/>
        <v>50.5</v>
      </c>
      <c r="C128" s="1" t="str">
        <f t="shared" si="1"/>
        <v>1050,5</v>
      </c>
      <c r="D128" s="1">
        <f t="shared" si="3"/>
        <v>4</v>
      </c>
    </row>
    <row r="129" spans="1:4" x14ac:dyDescent="0.25">
      <c r="A129" s="1">
        <v>10</v>
      </c>
      <c r="B129" s="1">
        <f t="shared" si="2"/>
        <v>55.5</v>
      </c>
      <c r="C129" s="1" t="str">
        <f t="shared" si="1"/>
        <v>1055,5</v>
      </c>
      <c r="D129" s="1">
        <f t="shared" si="3"/>
        <v>5</v>
      </c>
    </row>
    <row r="130" spans="1:4" x14ac:dyDescent="0.25">
      <c r="A130" s="1">
        <v>10</v>
      </c>
      <c r="B130" s="1">
        <f t="shared" si="2"/>
        <v>60.5</v>
      </c>
      <c r="C130" s="1" t="str">
        <f t="shared" si="1"/>
        <v>1060,5</v>
      </c>
      <c r="D130" s="1">
        <f t="shared" si="3"/>
        <v>6</v>
      </c>
    </row>
    <row r="131" spans="1:4" x14ac:dyDescent="0.25">
      <c r="A131" s="1">
        <v>10</v>
      </c>
      <c r="B131" s="1">
        <f t="shared" si="2"/>
        <v>65.5</v>
      </c>
      <c r="C131" s="1" t="str">
        <f t="shared" si="1"/>
        <v>1065,5</v>
      </c>
      <c r="D131" s="1">
        <f t="shared" si="3"/>
        <v>7</v>
      </c>
    </row>
    <row r="132" spans="1:4" x14ac:dyDescent="0.25">
      <c r="A132" s="1">
        <v>10</v>
      </c>
      <c r="B132" s="1">
        <f t="shared" si="2"/>
        <v>70.5</v>
      </c>
      <c r="C132" s="1" t="str">
        <f t="shared" ref="C132:C142" si="4">+CONCATENATE(A132,B132)</f>
        <v>1070,5</v>
      </c>
      <c r="D132" s="1">
        <f t="shared" si="3"/>
        <v>8</v>
      </c>
    </row>
    <row r="133" spans="1:4" x14ac:dyDescent="0.25">
      <c r="A133" s="1">
        <v>10</v>
      </c>
      <c r="B133" s="1">
        <f t="shared" si="2"/>
        <v>75.5</v>
      </c>
      <c r="C133" s="1" t="str">
        <f t="shared" si="4"/>
        <v>1075,5</v>
      </c>
      <c r="D133" s="1">
        <f t="shared" si="3"/>
        <v>9</v>
      </c>
    </row>
    <row r="134" spans="1:4" x14ac:dyDescent="0.25">
      <c r="A134" s="1">
        <v>10</v>
      </c>
      <c r="B134" s="1">
        <f t="shared" si="2"/>
        <v>80.5</v>
      </c>
      <c r="C134" s="1" t="str">
        <f t="shared" si="4"/>
        <v>1080,5</v>
      </c>
      <c r="D134" s="1">
        <f t="shared" si="3"/>
        <v>10</v>
      </c>
    </row>
    <row r="135" spans="1:4" x14ac:dyDescent="0.25">
      <c r="A135" s="1">
        <v>10</v>
      </c>
      <c r="B135" s="1">
        <f>+B134+5</f>
        <v>85.5</v>
      </c>
      <c r="C135" s="1" t="str">
        <f t="shared" si="4"/>
        <v>1085,5</v>
      </c>
      <c r="D135" s="1">
        <f>+D134+1</f>
        <v>11</v>
      </c>
    </row>
    <row r="136" spans="1:4" x14ac:dyDescent="0.25">
      <c r="A136" s="1">
        <v>10</v>
      </c>
      <c r="B136" s="1">
        <f t="shared" ref="B136:B142" si="5">+B135+5</f>
        <v>90.5</v>
      </c>
      <c r="C136" s="1" t="str">
        <f t="shared" si="4"/>
        <v>1090,5</v>
      </c>
      <c r="D136" s="1">
        <f t="shared" ref="D136:D142" si="6">+D135+1</f>
        <v>12</v>
      </c>
    </row>
    <row r="137" spans="1:4" x14ac:dyDescent="0.25">
      <c r="A137" s="1">
        <v>10</v>
      </c>
      <c r="B137" s="1">
        <f t="shared" si="5"/>
        <v>95.5</v>
      </c>
      <c r="C137" s="1" t="str">
        <f t="shared" si="4"/>
        <v>1095,5</v>
      </c>
      <c r="D137" s="1">
        <f t="shared" si="6"/>
        <v>13</v>
      </c>
    </row>
    <row r="138" spans="1:4" x14ac:dyDescent="0.25">
      <c r="A138" s="1">
        <v>10</v>
      </c>
      <c r="B138" s="1">
        <f t="shared" si="5"/>
        <v>100.5</v>
      </c>
      <c r="C138" s="1" t="str">
        <f t="shared" si="4"/>
        <v>10100,5</v>
      </c>
      <c r="D138" s="1">
        <f t="shared" si="6"/>
        <v>14</v>
      </c>
    </row>
    <row r="139" spans="1:4" x14ac:dyDescent="0.25">
      <c r="A139" s="1">
        <v>10</v>
      </c>
      <c r="B139" s="1">
        <f t="shared" si="5"/>
        <v>105.5</v>
      </c>
      <c r="C139" s="1" t="str">
        <f t="shared" si="4"/>
        <v>10105,5</v>
      </c>
      <c r="D139" s="1">
        <f t="shared" si="6"/>
        <v>15</v>
      </c>
    </row>
    <row r="140" spans="1:4" x14ac:dyDescent="0.25">
      <c r="A140" s="1">
        <v>10</v>
      </c>
      <c r="B140" s="1">
        <f t="shared" si="5"/>
        <v>110.5</v>
      </c>
      <c r="C140" s="1" t="str">
        <f t="shared" si="4"/>
        <v>10110,5</v>
      </c>
      <c r="D140" s="1">
        <f t="shared" si="6"/>
        <v>16</v>
      </c>
    </row>
    <row r="141" spans="1:4" x14ac:dyDescent="0.25">
      <c r="A141" s="1">
        <v>10</v>
      </c>
      <c r="B141" s="1">
        <f t="shared" si="5"/>
        <v>115.5</v>
      </c>
      <c r="C141" s="1" t="str">
        <f t="shared" si="4"/>
        <v>10115,5</v>
      </c>
      <c r="D141" s="1">
        <f t="shared" si="6"/>
        <v>17</v>
      </c>
    </row>
    <row r="142" spans="1:4" x14ac:dyDescent="0.25">
      <c r="A142" s="1">
        <v>10</v>
      </c>
      <c r="B142" s="1">
        <f t="shared" si="5"/>
        <v>120.5</v>
      </c>
      <c r="C142" s="1" t="str">
        <f t="shared" si="4"/>
        <v>10120,5</v>
      </c>
      <c r="D142" s="1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2:C30"/>
  <sheetViews>
    <sheetView tabSelected="1" workbookViewId="0"/>
  </sheetViews>
  <sheetFormatPr baseColWidth="10" defaultRowHeight="15" x14ac:dyDescent="0.25"/>
  <cols>
    <col min="1" max="1" width="3" customWidth="1"/>
    <col min="2" max="2" width="35.140625" bestFit="1" customWidth="1"/>
    <col min="3" max="3" width="30.7109375" customWidth="1"/>
    <col min="4" max="4" width="2.85546875" customWidth="1"/>
  </cols>
  <sheetData>
    <row r="2" spans="2:3" x14ac:dyDescent="0.25">
      <c r="B2" s="86" t="s">
        <v>164</v>
      </c>
      <c r="C2" s="86"/>
    </row>
    <row r="4" spans="2:3" x14ac:dyDescent="0.25">
      <c r="B4" s="86" t="s">
        <v>165</v>
      </c>
      <c r="C4" s="86"/>
    </row>
    <row r="6" spans="2:3" x14ac:dyDescent="0.25">
      <c r="B6" s="36" t="s">
        <v>166</v>
      </c>
      <c r="C6" s="17">
        <v>0.5</v>
      </c>
    </row>
    <row r="7" spans="2:3" x14ac:dyDescent="0.25">
      <c r="B7" s="36"/>
      <c r="C7" s="6"/>
    </row>
    <row r="8" spans="2:3" x14ac:dyDescent="0.25">
      <c r="B8" s="36" t="s">
        <v>167</v>
      </c>
      <c r="C8" s="18" t="s">
        <v>16</v>
      </c>
    </row>
    <row r="9" spans="2:3" x14ac:dyDescent="0.25">
      <c r="B9" s="36" t="s">
        <v>169</v>
      </c>
      <c r="C9" s="18" t="s">
        <v>31</v>
      </c>
    </row>
    <row r="10" spans="2:3" x14ac:dyDescent="0.25">
      <c r="B10" s="36" t="s">
        <v>168</v>
      </c>
      <c r="C10" s="18" t="s">
        <v>188</v>
      </c>
    </row>
    <row r="11" spans="2:3" s="4" customFormat="1" x14ac:dyDescent="0.25">
      <c r="B11" s="36"/>
      <c r="C11" s="38"/>
    </row>
    <row r="12" spans="2:3" x14ac:dyDescent="0.25">
      <c r="B12" s="36" t="s">
        <v>170</v>
      </c>
      <c r="C12" s="18" t="s">
        <v>180</v>
      </c>
    </row>
    <row r="13" spans="2:3" x14ac:dyDescent="0.25">
      <c r="B13" s="36" t="s">
        <v>171</v>
      </c>
      <c r="C13" s="18" t="s">
        <v>181</v>
      </c>
    </row>
    <row r="14" spans="2:3" x14ac:dyDescent="0.25">
      <c r="B14" s="36" t="s">
        <v>172</v>
      </c>
      <c r="C14" s="18" t="s">
        <v>180</v>
      </c>
    </row>
    <row r="16" spans="2:3" x14ac:dyDescent="0.25">
      <c r="B16" s="86" t="s">
        <v>173</v>
      </c>
      <c r="C16" s="86"/>
    </row>
    <row r="18" spans="2:3" x14ac:dyDescent="0.25">
      <c r="B18" s="37" t="s">
        <v>179</v>
      </c>
      <c r="C18" s="18" t="s">
        <v>183</v>
      </c>
    </row>
    <row r="19" spans="2:3" x14ac:dyDescent="0.25">
      <c r="B19" s="37" t="s">
        <v>178</v>
      </c>
      <c r="C19" s="53">
        <v>31.5</v>
      </c>
    </row>
    <row r="20" spans="2:3" x14ac:dyDescent="0.25">
      <c r="B20" s="37" t="s">
        <v>177</v>
      </c>
      <c r="C20" s="18">
        <v>31.5</v>
      </c>
    </row>
    <row r="21" spans="2:3" x14ac:dyDescent="0.25">
      <c r="B21" s="37" t="s">
        <v>155</v>
      </c>
      <c r="C21" s="18" t="s">
        <v>111</v>
      </c>
    </row>
    <row r="22" spans="2:3" x14ac:dyDescent="0.25">
      <c r="B22" s="37" t="s">
        <v>158</v>
      </c>
      <c r="C22" s="18" t="s">
        <v>43</v>
      </c>
    </row>
    <row r="24" spans="2:3" x14ac:dyDescent="0.25">
      <c r="B24" s="37" t="s">
        <v>176</v>
      </c>
      <c r="C24" s="40">
        <v>34.25</v>
      </c>
    </row>
    <row r="26" spans="2:3" x14ac:dyDescent="0.25">
      <c r="B26" s="86" t="s">
        <v>174</v>
      </c>
      <c r="C26" s="86"/>
    </row>
    <row r="28" spans="2:3" x14ac:dyDescent="0.25">
      <c r="B28" s="37" t="s">
        <v>175</v>
      </c>
      <c r="C28" s="18" t="s">
        <v>191</v>
      </c>
    </row>
    <row r="30" spans="2:3" x14ac:dyDescent="0.25">
      <c r="B30" s="37" t="s">
        <v>176</v>
      </c>
      <c r="C30" s="40">
        <v>26.07</v>
      </c>
    </row>
  </sheetData>
  <protectedRanges>
    <protectedRange sqref="C6 C8:C10 C12:C14 C18:C22 C28" name="Plage6"/>
    <protectedRange sqref="C22" name="saisie_devis_3"/>
    <protectedRange sqref="C21" name="saisie_devis_2"/>
    <protectedRange sqref="C20" name="saisie_devis_1"/>
    <protectedRange sqref="C19" name="saisie_devis"/>
    <protectedRange sqref="C6 C12:C14 C8:C10" name="saisie_entête"/>
  </protectedRanges>
  <mergeCells count="4">
    <mergeCell ref="B16:C16"/>
    <mergeCell ref="B2:C2"/>
    <mergeCell ref="B4:C4"/>
    <mergeCell ref="B26:C26"/>
  </mergeCells>
  <dataValidations count="12">
    <dataValidation type="list" showInputMessage="1" showErrorMessage="1" sqref="C10">
      <formula1>list_systems</formula1>
    </dataValidation>
    <dataValidation type="list" errorStyle="warning" showInputMessage="1" showErrorMessage="1" errorTitle="Donnée non valide" error="Veuillez svp renseigner un profil existant." sqref="C9">
      <formula1>list_pins</formula1>
    </dataValidation>
    <dataValidation type="list" showInputMessage="1" showErrorMessage="1" sqref="C12">
      <formula1>list_yn</formula1>
    </dataValidation>
    <dataValidation type="list" showInputMessage="1" showErrorMessage="1" sqref="C14">
      <formula1>IF($C$12="No",list_na,list_yn)</formula1>
    </dataValidation>
    <dataValidation type="list" allowBlank="1" showInputMessage="1" showErrorMessage="1" sqref="C18">
      <formula1>list_cyl_type</formula1>
    </dataValidation>
    <dataValidation type="list" showInputMessage="1" showErrorMessage="1" sqref="C19">
      <formula1>IF(C18="Half cylinder",list_length_10,list_length_ins)</formula1>
    </dataValidation>
    <dataValidation type="list" allowBlank="1" showInputMessage="1" showErrorMessage="1" sqref="C20">
      <formula1>list_length_out</formula1>
    </dataValidation>
    <dataValidation type="list" allowBlank="1" showInputMessage="1" showErrorMessage="1" sqref="C22">
      <formula1>IF($C$18="Knob cylinder",list_knobs,list_na)</formula1>
    </dataValidation>
    <dataValidation type="list" allowBlank="1" showInputMessage="1" showErrorMessage="1" sqref="C28">
      <formula1>list_key_type</formula1>
    </dataValidation>
    <dataValidation type="list" showInputMessage="1" showErrorMessage="1" sqref="C13">
      <formula1>IF($C$12="No",list_na,list_yn)</formula1>
    </dataValidation>
    <dataValidation type="list" allowBlank="1" showInputMessage="1" showErrorMessage="1" sqref="C21">
      <formula1>list_finishes</formula1>
    </dataValidation>
    <dataValidation type="list" errorStyle="warning" showInputMessage="1" showErrorMessage="1" errorTitle="Donnée non valide" error="Veuillez svp renseigner un profil existant." sqref="C8">
      <formula1>list_profiles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T36"/>
  <sheetViews>
    <sheetView zoomScale="85" zoomScaleNormal="85" workbookViewId="0">
      <selection activeCell="D39" sqref="D39"/>
    </sheetView>
  </sheetViews>
  <sheetFormatPr baseColWidth="10" defaultColWidth="11.5703125" defaultRowHeight="15" outlineLevelCol="1" x14ac:dyDescent="0.25"/>
  <cols>
    <col min="1" max="1" width="3.140625" style="5" customWidth="1"/>
    <col min="2" max="3" width="11.5703125" style="5" customWidth="1"/>
    <col min="4" max="4" width="35" style="5" customWidth="1"/>
    <col min="5" max="5" width="14.28515625" style="5" customWidth="1"/>
    <col min="6" max="6" width="16.140625" style="5" customWidth="1"/>
    <col min="7" max="7" width="33.28515625" style="5" customWidth="1"/>
    <col min="8" max="8" width="15.28515625" style="5" bestFit="1" customWidth="1"/>
    <col min="9" max="10" width="15.28515625" style="5" customWidth="1"/>
    <col min="11" max="11" width="19.85546875" style="5" bestFit="1" customWidth="1"/>
    <col min="12" max="12" width="23" style="5" bestFit="1" customWidth="1"/>
    <col min="13" max="13" width="18.28515625" style="5" bestFit="1" customWidth="1" outlineLevel="1"/>
    <col min="14" max="14" width="25.5703125" style="5" customWidth="1" outlineLevel="1"/>
    <col min="15" max="15" width="15.85546875" style="5" bestFit="1" customWidth="1"/>
    <col min="16" max="17" width="14.28515625" style="5" customWidth="1"/>
    <col min="18" max="18" width="14.28515625" style="5" customWidth="1" collapsed="1"/>
    <col min="19" max="19" width="16.42578125" style="5" customWidth="1"/>
    <col min="20" max="20" width="34.5703125" style="5" customWidth="1"/>
    <col min="21" max="21" width="3.140625" style="5" customWidth="1"/>
    <col min="22" max="16384" width="11.5703125" style="5"/>
  </cols>
  <sheetData>
    <row r="2" spans="2:20" s="26" customFormat="1" ht="39.6" customHeight="1" x14ac:dyDescent="0.25">
      <c r="B2" s="88" t="s">
        <v>110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90"/>
    </row>
    <row r="4" spans="2:20" x14ac:dyDescent="0.25">
      <c r="D4" s="50" t="s">
        <v>130</v>
      </c>
      <c r="E4" s="87"/>
      <c r="F4" s="87"/>
    </row>
    <row r="5" spans="2:20" x14ac:dyDescent="0.25">
      <c r="D5" s="50" t="s">
        <v>131</v>
      </c>
      <c r="E5" s="87"/>
      <c r="F5" s="87"/>
    </row>
    <row r="6" spans="2:20" x14ac:dyDescent="0.25">
      <c r="D6" s="50" t="s">
        <v>132</v>
      </c>
      <c r="E6" s="87"/>
      <c r="F6" s="87"/>
    </row>
    <row r="8" spans="2:20" s="6" customFormat="1" x14ac:dyDescent="0.25">
      <c r="D8" s="12" t="s">
        <v>37</v>
      </c>
      <c r="E8" s="17">
        <v>0.54</v>
      </c>
      <c r="G8" s="12"/>
    </row>
    <row r="9" spans="2:20" s="6" customFormat="1" x14ac:dyDescent="0.25">
      <c r="D9" s="12"/>
      <c r="G9" s="12"/>
    </row>
    <row r="10" spans="2:20" s="6" customFormat="1" x14ac:dyDescent="0.25">
      <c r="D10" s="12" t="s">
        <v>38</v>
      </c>
      <c r="E10" s="18" t="s">
        <v>21</v>
      </c>
      <c r="F10" s="51" t="e">
        <f>+IF(OR(devis_profil="KM",devis_profil="MKM",devis_profil="WM"),"*Attention, ce profil ne sera bientôt plus disponible en création de plan car il existe dans notre gamme de produit un équivalent plus récent","")</f>
        <v>#NAME?</v>
      </c>
    </row>
    <row r="11" spans="2:20" s="6" customFormat="1" x14ac:dyDescent="0.25">
      <c r="D11" s="12" t="s">
        <v>40</v>
      </c>
      <c r="E11" s="18" t="s">
        <v>31</v>
      </c>
    </row>
    <row r="12" spans="2:20" s="6" customFormat="1" hidden="1" x14ac:dyDescent="0.25">
      <c r="D12" s="12" t="s">
        <v>127</v>
      </c>
      <c r="E12" s="39" t="e">
        <f>+IF(devis_goupille=6,PV_6_goupille,IF(devis_goupille=7,PV_7_goupille,0))</f>
        <v>#NAME?</v>
      </c>
    </row>
    <row r="13" spans="2:20" s="6" customFormat="1" x14ac:dyDescent="0.25">
      <c r="D13" s="12" t="s">
        <v>39</v>
      </c>
      <c r="E13" s="18" t="s">
        <v>24</v>
      </c>
    </row>
    <row r="14" spans="2:20" s="6" customFormat="1" hidden="1" x14ac:dyDescent="0.25">
      <c r="D14" s="12" t="s">
        <v>128</v>
      </c>
      <c r="E14" s="39" t="e">
        <f>+IF(devis_systeme="PG simple",PV_PGsimple,IF(devis_systeme="PG/PP",PV_PGPP,0))</f>
        <v>#NAME?</v>
      </c>
    </row>
    <row r="15" spans="2:20" s="6" customFormat="1" x14ac:dyDescent="0.25">
      <c r="D15" s="12"/>
    </row>
    <row r="16" spans="2:20" s="6" customFormat="1" x14ac:dyDescent="0.25">
      <c r="D16" s="12" t="s">
        <v>5</v>
      </c>
      <c r="E16" s="18" t="s">
        <v>3</v>
      </c>
    </row>
    <row r="17" spans="2:20" s="6" customFormat="1" x14ac:dyDescent="0.25">
      <c r="D17" s="12" t="s">
        <v>124</v>
      </c>
      <c r="E17" s="18" t="s">
        <v>3</v>
      </c>
    </row>
    <row r="18" spans="2:20" s="6" customFormat="1" x14ac:dyDescent="0.25">
      <c r="D18" s="12" t="s">
        <v>4</v>
      </c>
      <c r="E18" s="18" t="s">
        <v>29</v>
      </c>
    </row>
    <row r="19" spans="2:20" x14ac:dyDescent="0.25"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</row>
    <row r="20" spans="2:20" ht="15" customHeight="1" x14ac:dyDescent="0.25">
      <c r="B20" s="94" t="s">
        <v>32</v>
      </c>
      <c r="C20" s="91" t="s">
        <v>45</v>
      </c>
      <c r="D20" s="91" t="s">
        <v>46</v>
      </c>
      <c r="E20" s="95" t="s">
        <v>44</v>
      </c>
      <c r="F20" s="96"/>
      <c r="G20" s="96"/>
      <c r="H20" s="96"/>
      <c r="I20" s="55"/>
      <c r="J20" s="55"/>
      <c r="K20" s="91" t="s">
        <v>23</v>
      </c>
      <c r="L20" s="91" t="s">
        <v>129</v>
      </c>
      <c r="M20" s="91" t="s">
        <v>22</v>
      </c>
      <c r="N20" s="91" t="s">
        <v>30</v>
      </c>
      <c r="O20" s="91" t="s">
        <v>125</v>
      </c>
      <c r="P20" s="92" t="s">
        <v>28</v>
      </c>
      <c r="Q20" s="92" t="s">
        <v>27</v>
      </c>
      <c r="R20" s="91" t="s">
        <v>126</v>
      </c>
      <c r="S20" s="91" t="s">
        <v>112</v>
      </c>
      <c r="T20" s="92" t="s">
        <v>41</v>
      </c>
    </row>
    <row r="21" spans="2:20" s="8" customFormat="1" ht="65.25" customHeight="1" x14ac:dyDescent="0.25">
      <c r="B21" s="94"/>
      <c r="C21" s="91"/>
      <c r="D21" s="91"/>
      <c r="E21" s="16" t="s">
        <v>0</v>
      </c>
      <c r="F21" s="16" t="s">
        <v>11</v>
      </c>
      <c r="G21" s="16" t="s">
        <v>1</v>
      </c>
      <c r="H21" s="48" t="s">
        <v>2</v>
      </c>
      <c r="I21" s="48" t="s">
        <v>134</v>
      </c>
      <c r="J21" s="48" t="s">
        <v>135</v>
      </c>
      <c r="K21" s="91"/>
      <c r="L21" s="91"/>
      <c r="M21" s="91"/>
      <c r="N21" s="91"/>
      <c r="O21" s="91"/>
      <c r="P21" s="93"/>
      <c r="Q21" s="93"/>
      <c r="R21" s="91"/>
      <c r="S21" s="91"/>
      <c r="T21" s="93"/>
    </row>
    <row r="22" spans="2:20" s="9" customFormat="1" x14ac:dyDescent="0.25">
      <c r="B22" s="15">
        <v>1</v>
      </c>
      <c r="C22" s="15" t="s">
        <v>44</v>
      </c>
      <c r="D22" s="15" t="s">
        <v>7</v>
      </c>
      <c r="E22" s="15">
        <v>31.5</v>
      </c>
      <c r="F22" s="52">
        <v>120.5</v>
      </c>
      <c r="G22" s="15" t="s">
        <v>111</v>
      </c>
      <c r="H22" s="15"/>
      <c r="I22" s="56"/>
      <c r="J22" s="57"/>
      <c r="K22" s="54" t="e">
        <f t="shared" ref="K22:K29" si="0">IF(D22="","",IF(C22="Clé","NA",VLOOKUP(CONCATENATE(MIN(E22,F22),MAX(E22,F22)),bdd_concat_extensions,2,FALSE)))</f>
        <v>#NAME?</v>
      </c>
      <c r="L22" s="7" t="e">
        <f t="shared" ref="L22:L29" si="1">+IF(D22="","",IF(C22="Cylindre",IF(K22&lt;11,K22*cout_extension_011,K22*cout_extension_1218),0))</f>
        <v>#NAME?</v>
      </c>
      <c r="M22" s="14" t="e">
        <f>+IF(D22="","",IF(C22="Cylindre",INDEX(bdd_PV_finition_cyl,MATCH(G22,liste_finitions,0),MATCH(D22,Finishes!$C$2:$E$2,0)),0))</f>
        <v>#NAME?</v>
      </c>
      <c r="N22" s="14">
        <f t="shared" ref="N22:N29" si="2">+IF(D22="","",IF(D22="Bouton",VLOOKUP(H22,bdd_PV_bouton,3,FALSE),0))</f>
        <v>0</v>
      </c>
      <c r="O22" s="41" t="str">
        <f>IF(ISERROR(IF(D22="","",(IF(C22="Clé",INDEX(bdd_prix_cle_profil,MATCH(devis_profil,Src_data!#REF!,0),MATCH(D22,Src_data!#REF!,0)),INDEX(bdd_prix_base_profil,MATCH(devis_profil,Src_data!$B$6:$B$16,0),MATCH(D22,Src_data!$C$5:$E$5,0))+devis_PV_goupille+devis_PV_systeme+L22+M22+N22)+P22)*(1+IF(AND(devis_extension_on="Oui",devis_initiateur_on="Non"),PV_non_initiateur,0)))),"",IF(D22="","",(IF(C22="Clé",INDEX(bdd_prix_cle_profil,MATCH(devis_profil,Src_data!#REF!,0),MATCH(D22,Src_data!#REF!,0)),INDEX(bdd_prix_base_profil,MATCH(devis_profil,Src_data!$B$6:$B$16,0),MATCH(D22,Src_data!$C$5:$E$5,0))+devis_PV_goupille+devis_PV_systeme+L22+M22+N22)+P22)*(1+IF(AND(devis_extension_on="Oui",devis_initiateur_on="Non"),PV_non_initiateur,0))))</f>
        <v/>
      </c>
      <c r="P22" s="41">
        <f>IF(D22="","",IF(ISERROR(IF(AND(devis_extension_on="Oui",devis_plusde6mois_on="Oui"),IF(C22="Cylindre",PV_plusde6mois,IF(AND(C22="Clé",D22&lt;&gt;"Clé supplémentaire avec cylindre"),prix_cle_plusde6mois-INDEX(bdd_prix_cle_profil,MATCH(devis_profil,Src_data!#REF!,0),MATCH(D22,Src_data!#REF!,0)),0)),0)),0,IF(AND(devis_extension_on="Oui",devis_plusde6mois_on="Oui"),IF(C22="Cylindre",PV_plusde6mois,IF(AND(C22="Clé",D22&lt;&gt;"Clé supplémentaire avec cylindre"),prix_cle_plusde6mois-INDEX(bdd_prix_cle_profil,MATCH(devis_profil,Src_data!#REF!,0),MATCH(D22,Src_data!#REF!,0)),0)),0)))</f>
        <v>0</v>
      </c>
      <c r="Q22" s="41" t="str">
        <f>+IF(O22="","",IF(AND(devis_extension_on="Oui",devis_initiateur_on="Non"),O22/(1+PV_non_initiateur)*PV_non_initiateur,0))</f>
        <v/>
      </c>
      <c r="R22" s="41" t="str">
        <f t="shared" ref="R22:R28" si="3">IF(O22="","",O22*(1-devis_taux_remise))</f>
        <v/>
      </c>
      <c r="S22" s="41" t="str">
        <f t="shared" ref="S22:S29" si="4">IF(O22="","",B22*R22)</f>
        <v/>
      </c>
      <c r="T22" s="42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"&amp;$E$10&amp;MID($E$11,1,1)),CONCATENATE(VLOOKUP(D22,#REF!,2,FALSE),"-",'Make a quote'!$E$10,MID('Make a quote'!$E$11,1,1)," ",IF('Make a quote'!D22="Bouton","(B)",""),'Make a quote'!E22,"x",'Make a quote'!F22," ",IF(D22="Bouton",VLOOKUP(H22,Knobs!$A$2:$B$50,2,FALSE)&amp;" ",""),VLOOKUP('Make a quote'!G22,Finishes!$A$3:$B$34,2,FALSE),"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"&amp;$E$10&amp;MID($E$11,1,1)),CONCATENATE(VLOOKUP(D22,#REF!,2,FALSE),"-",'Make a quote'!$E$10,MID('Make a quote'!$E$11,1,1)," ",IF('Make a quote'!D22="Bouton","(B)",""),'Make a quote'!E22,"x",'Make a quote'!F22," ",IF(D22="Bouton",VLOOKUP(H22,Knobs!$A$2:$B$50,2,FALSE)&amp;" ",""),VLOOKUP('Make a quote'!G22,Finishes!$A$3:$B$34,2,FALSE)," ")))))</f>
        <v/>
      </c>
    </row>
    <row r="23" spans="2:20" s="9" customFormat="1" x14ac:dyDescent="0.25">
      <c r="B23" s="15">
        <v>1</v>
      </c>
      <c r="C23" s="15" t="s">
        <v>44</v>
      </c>
      <c r="D23" s="15" t="s">
        <v>42</v>
      </c>
      <c r="E23" s="15">
        <v>10</v>
      </c>
      <c r="F23" s="15">
        <v>120.5</v>
      </c>
      <c r="G23" s="15" t="s">
        <v>111</v>
      </c>
      <c r="H23" s="15" t="s">
        <v>43</v>
      </c>
      <c r="I23" s="56"/>
      <c r="J23" s="57"/>
      <c r="K23" s="7" t="e">
        <f t="shared" si="0"/>
        <v>#NAME?</v>
      </c>
      <c r="L23" s="7" t="e">
        <f t="shared" si="1"/>
        <v>#NAME?</v>
      </c>
      <c r="M23" s="14" t="e">
        <f>+IF(D23="","",IF(C23="Cylindre",INDEX(bdd_PV_finition_cyl,MATCH(G23,liste_finitions,0),MATCH(D23,Finishes!$C$2:$E$2,0)),0))</f>
        <v>#NAME?</v>
      </c>
      <c r="N23" s="14">
        <f t="shared" si="2"/>
        <v>0</v>
      </c>
      <c r="O23" s="41" t="str">
        <f>IF(ISERROR(IF(D23="","",(IF(C23="Clé",INDEX(bdd_prix_cle_profil,MATCH(devis_profil,Src_data!#REF!,0),MATCH(D23,Src_data!#REF!,0)),INDEX(bdd_prix_base_profil,MATCH(devis_profil,Src_data!$B$6:$B$16,0),MATCH(D23,Src_data!$C$5:$E$5,0))+devis_PV_goupille+devis_PV_systeme+L23+M23+N23)+P23)*(1+IF(AND(devis_extension_on="Oui",devis_initiateur_on="Non"),PV_non_initiateur,0)))),"",IF(D23="","",(IF(C23="Clé",INDEX(bdd_prix_cle_profil,MATCH(devis_profil,Src_data!#REF!,0),MATCH(D23,Src_data!#REF!,0)),INDEX(bdd_prix_base_profil,MATCH(devis_profil,Src_data!$B$6:$B$16,0),MATCH(D23,Src_data!$C$5:$E$5,0))+devis_PV_goupille+devis_PV_systeme+L23+M23+N23)+P23)*(1+IF(AND(devis_extension_on="Oui",devis_initiateur_on="Non"),PV_non_initiateur,0))))</f>
        <v/>
      </c>
      <c r="P23" s="41">
        <f>IF(D23="","",IF(ISERROR(IF(AND(devis_extension_on="Oui",devis_plusde6mois_on="Oui"),IF(C23="Cylindre",PV_plusde6mois,IF(AND(C23="Clé",D23&lt;&gt;"Clé supplémentaire avec cylindre"),prix_cle_plusde6mois-INDEX(bdd_prix_cle_profil,MATCH(devis_profil,Src_data!#REF!,0),MATCH(D23,Src_data!#REF!,0)),0)),0)),0,IF(AND(devis_extension_on="Oui",devis_plusde6mois_on="Oui"),IF(C23="Cylindre",PV_plusde6mois,IF(AND(C23="Clé",D23&lt;&gt;"Clé supplémentaire avec cylindre"),prix_cle_plusde6mois-INDEX(bdd_prix_cle_profil,MATCH(devis_profil,Src_data!#REF!,0),MATCH(D23,Src_data!#REF!,0)),0)),0)))</f>
        <v>0</v>
      </c>
      <c r="Q23" s="41" t="str">
        <f t="shared" ref="Q23:Q28" si="5">+IF(O23="","",IF(AND(devis_extension_on="Oui",devis_initiateur_on="Non"),O23/(1+PV_non_initiateur)*PV_non_initiateur,0))</f>
        <v/>
      </c>
      <c r="R23" s="41" t="str">
        <f t="shared" si="3"/>
        <v/>
      </c>
      <c r="S23" s="41" t="str">
        <f t="shared" si="4"/>
        <v/>
      </c>
      <c r="T23" s="42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"&amp;$E$10&amp;MID($E$11,1,1)),CONCATENATE(VLOOKUP(D23,#REF!,2,FALSE),"-",'Make a quote'!$E$10,MID('Make a quote'!$E$11,1,1)," ",IF('Make a quote'!D23="Bouton","(B)",""),'Make a quote'!E23,"x",'Make a quote'!F23," ",IF(D23="Bouton",VLOOKUP(H23,Knobs!$A$2:$B$50,2,FALSE)&amp;" ",""),VLOOKUP('Make a quote'!G23,Finishes!$A$3:$B$34,2,FALSE),"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"&amp;$E$10&amp;MID($E$11,1,1)),CONCATENATE(VLOOKUP(D23,#REF!,2,FALSE),"-",'Make a quote'!$E$10,MID('Make a quote'!$E$11,1,1)," ",IF('Make a quote'!D23="Bouton","(B)",""),'Make a quote'!E23,"x",'Make a quote'!F23," ",IF(D23="Bouton",VLOOKUP(H23,Knobs!$A$2:$B$50,2,FALSE)&amp;" ",""),VLOOKUP('Make a quote'!G23,Finishes!$A$3:$B$34,2,FALSE)," ")))))</f>
        <v/>
      </c>
    </row>
    <row r="24" spans="2:20" s="9" customFormat="1" x14ac:dyDescent="0.25">
      <c r="B24" s="15"/>
      <c r="C24" s="15"/>
      <c r="D24" s="15"/>
      <c r="E24" s="15"/>
      <c r="F24" s="15"/>
      <c r="G24" s="15"/>
      <c r="H24" s="15"/>
      <c r="I24" s="56"/>
      <c r="J24" s="57"/>
      <c r="K24" s="7" t="str">
        <f t="shared" si="0"/>
        <v/>
      </c>
      <c r="L24" s="7" t="str">
        <f t="shared" si="1"/>
        <v/>
      </c>
      <c r="M24" s="14" t="str">
        <f>+IF(D24="","",IF(C24="Cylindre",INDEX(bdd_PV_finition_cyl,MATCH(G24,liste_finitions,0),MATCH(D24,Finishes!$C$2:$E$2,0)),0))</f>
        <v/>
      </c>
      <c r="N24" s="14" t="str">
        <f t="shared" si="2"/>
        <v/>
      </c>
      <c r="O24" s="41" t="str">
        <f>IF(ISERROR(IF(D24="","",(IF(C24="Clé",INDEX(bdd_prix_cle_profil,MATCH(devis_profil,Src_data!#REF!,0),MATCH(D24,Src_data!#REF!,0)),INDEX(bdd_prix_base_profil,MATCH(devis_profil,Src_data!$B$6:$B$16,0),MATCH(D24,Src_data!$C$5:$E$5,0))+devis_PV_goupille+devis_PV_systeme+L24+M24+N24)+P24)*(1+IF(AND(devis_extension_on="Oui",devis_initiateur_on="Non"),PV_non_initiateur,0)))),"",IF(D24="","",(IF(C24="Clé",INDEX(bdd_prix_cle_profil,MATCH(devis_profil,Src_data!#REF!,0),MATCH(D24,Src_data!#REF!,0)),INDEX(bdd_prix_base_profil,MATCH(devis_profil,Src_data!$B$6:$B$16,0),MATCH(D24,Src_data!$C$5:$E$5,0))+devis_PV_goupille+devis_PV_systeme+L24+M24+N24)+P24)*(1+IF(AND(devis_extension_on="Oui",devis_initiateur_on="Non"),PV_non_initiateur,0))))</f>
        <v/>
      </c>
      <c r="P24" s="41" t="str">
        <f>IF(D24="","",IF(ISERROR(IF(AND(devis_extension_on="Oui",devis_plusde6mois_on="Oui"),IF(C24="Cylindre",PV_plusde6mois,IF(AND(C24="Clé",D24&lt;&gt;"Clé supplémentaire avec cylindre"),prix_cle_plusde6mois-INDEX(bdd_prix_cle_profil,MATCH(devis_profil,Src_data!#REF!,0),MATCH(D24,Src_data!#REF!,0)),0)),0)),0,IF(AND(devis_extension_on="Oui",devis_plusde6mois_on="Oui"),IF(C24="Cylindre",PV_plusde6mois,IF(AND(C24="Clé",D24&lt;&gt;"Clé supplémentaire avec cylindre"),prix_cle_plusde6mois-INDEX(bdd_prix_cle_profil,MATCH(devis_profil,Src_data!#REF!,0),MATCH(D24,Src_data!#REF!,0)),0)),0)))</f>
        <v/>
      </c>
      <c r="Q24" s="41" t="str">
        <f t="shared" si="5"/>
        <v/>
      </c>
      <c r="R24" s="41" t="str">
        <f t="shared" si="3"/>
        <v/>
      </c>
      <c r="S24" s="41" t="str">
        <f t="shared" si="4"/>
        <v/>
      </c>
      <c r="T24" s="42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"&amp;$E$10&amp;MID($E$11,1,1)),CONCATENATE(VLOOKUP(D24,#REF!,2,FALSE),"-",'Make a quote'!$E$10,MID('Make a quote'!$E$11,1,1)," ",IF('Make a quote'!D24="Bouton","(B)",""),'Make a quote'!E24,"x",'Make a quote'!F24," ",IF(D24="Bouton",VLOOKUP(H24,Knobs!$A$2:$B$50,2,FALSE)&amp;" ",""),VLOOKUP('Make a quote'!G24,Finishes!$A$3:$B$34,2,FALSE),"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"&amp;$E$10&amp;MID($E$11,1,1)),CONCATENATE(VLOOKUP(D24,#REF!,2,FALSE),"-",'Make a quote'!$E$10,MID('Make a quote'!$E$11,1,1)," ",IF('Make a quote'!D24="Bouton","(B)",""),'Make a quote'!E24,"x",'Make a quote'!F24," ",IF(D24="Bouton",VLOOKUP(H24,Knobs!$A$2:$B$50,2,FALSE)&amp;" ",""),VLOOKUP('Make a quote'!G24,Finishes!$A$3:$B$34,2,FALSE)," ")))))</f>
        <v/>
      </c>
    </row>
    <row r="25" spans="2:20" s="9" customFormat="1" x14ac:dyDescent="0.25">
      <c r="B25" s="15"/>
      <c r="C25" s="15"/>
      <c r="D25" s="15"/>
      <c r="E25" s="15"/>
      <c r="F25" s="15"/>
      <c r="G25" s="15"/>
      <c r="H25" s="15"/>
      <c r="I25" s="56"/>
      <c r="J25" s="57"/>
      <c r="K25" s="7" t="str">
        <f t="shared" si="0"/>
        <v/>
      </c>
      <c r="L25" s="7" t="str">
        <f t="shared" si="1"/>
        <v/>
      </c>
      <c r="M25" s="14" t="str">
        <f>+IF(D25="","",IF(C25="Cylindre",INDEX(bdd_PV_finition_cyl,MATCH(G25,liste_finitions,0),MATCH(D25,Finishes!$C$2:$E$2,0)),0))</f>
        <v/>
      </c>
      <c r="N25" s="14" t="str">
        <f t="shared" si="2"/>
        <v/>
      </c>
      <c r="O25" s="41" t="str">
        <f>IF(ISERROR(IF(D25="","",(IF(C25="Clé",INDEX(bdd_prix_cle_profil,MATCH(devis_profil,Src_data!#REF!,0),MATCH(D25,Src_data!#REF!,0)),INDEX(bdd_prix_base_profil,MATCH(devis_profil,Src_data!$B$6:$B$16,0),MATCH(D25,Src_data!$C$5:$E$5,0))+devis_PV_goupille+devis_PV_systeme+L25+M25+N25)+P25)*(1+IF(AND(devis_extension_on="Oui",devis_initiateur_on="Non"),PV_non_initiateur,0)))),"",IF(D25="","",(IF(C25="Clé",INDEX(bdd_prix_cle_profil,MATCH(devis_profil,Src_data!#REF!,0),MATCH(D25,Src_data!#REF!,0)),INDEX(bdd_prix_base_profil,MATCH(devis_profil,Src_data!$B$6:$B$16,0),MATCH(D25,Src_data!$C$5:$E$5,0))+devis_PV_goupille+devis_PV_systeme+L25+M25+N25)+P25)*(1+IF(AND(devis_extension_on="Oui",devis_initiateur_on="Non"),PV_non_initiateur,0))))</f>
        <v/>
      </c>
      <c r="P25" s="41" t="str">
        <f>IF(D25="","",IF(ISERROR(IF(AND(devis_extension_on="Oui",devis_plusde6mois_on="Oui"),IF(C25="Cylindre",PV_plusde6mois,IF(AND(C25="Clé",D25&lt;&gt;"Clé supplémentaire avec cylindre"),prix_cle_plusde6mois-INDEX(bdd_prix_cle_profil,MATCH(devis_profil,Src_data!#REF!,0),MATCH(D25,Src_data!#REF!,0)),0)),0)),0,IF(AND(devis_extension_on="Oui",devis_plusde6mois_on="Oui"),IF(C25="Cylindre",PV_plusde6mois,IF(AND(C25="Clé",D25&lt;&gt;"Clé supplémentaire avec cylindre"),prix_cle_plusde6mois-INDEX(bdd_prix_cle_profil,MATCH(devis_profil,Src_data!#REF!,0),MATCH(D25,Src_data!#REF!,0)),0)),0)))</f>
        <v/>
      </c>
      <c r="Q25" s="41" t="str">
        <f t="shared" si="5"/>
        <v/>
      </c>
      <c r="R25" s="41" t="str">
        <f t="shared" si="3"/>
        <v/>
      </c>
      <c r="S25" s="41" t="str">
        <f t="shared" si="4"/>
        <v/>
      </c>
      <c r="T25" s="42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"&amp;$E$10&amp;MID($E$11,1,1)),CONCATENATE(VLOOKUP(D25,#REF!,2,FALSE),"-",'Make a quote'!$E$10,MID('Make a quote'!$E$11,1,1)," ",IF('Make a quote'!D25="Bouton","(B)",""),'Make a quote'!E25,"x",'Make a quote'!F25," ",IF(D25="Bouton",VLOOKUP(H25,Knobs!$A$2:$B$50,2,FALSE)&amp;" ",""),VLOOKUP('Make a quote'!G25,Finishes!$A$3:$B$34,2,FALSE),"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"&amp;$E$10&amp;MID($E$11,1,1)),CONCATENATE(VLOOKUP(D25,#REF!,2,FALSE),"-",'Make a quote'!$E$10,MID('Make a quote'!$E$11,1,1)," ",IF('Make a quote'!D25="Bouton","(B)",""),'Make a quote'!E25,"x",'Make a quote'!F25," ",IF(D25="Bouton",VLOOKUP(H25,Knobs!$A$2:$B$50,2,FALSE)&amp;" ",""),VLOOKUP('Make a quote'!G25,Finishes!$A$3:$B$34,2,FALSE)," ")))))</f>
        <v/>
      </c>
    </row>
    <row r="26" spans="2:20" s="9" customFormat="1" x14ac:dyDescent="0.25">
      <c r="B26" s="15"/>
      <c r="C26" s="15"/>
      <c r="D26" s="15"/>
      <c r="E26" s="15"/>
      <c r="F26" s="15"/>
      <c r="G26" s="15"/>
      <c r="H26" s="15"/>
      <c r="I26" s="56"/>
      <c r="J26" s="57"/>
      <c r="K26" s="7" t="str">
        <f t="shared" si="0"/>
        <v/>
      </c>
      <c r="L26" s="7" t="str">
        <f t="shared" si="1"/>
        <v/>
      </c>
      <c r="M26" s="14" t="str">
        <f>+IF(D26="","",IF(C26="Cylindre",INDEX(bdd_PV_finition_cyl,MATCH(G26,liste_finitions,0),MATCH(D26,Finishes!$C$2:$E$2,0)),0))</f>
        <v/>
      </c>
      <c r="N26" s="14" t="str">
        <f t="shared" si="2"/>
        <v/>
      </c>
      <c r="O26" s="41" t="str">
        <f>IF(ISERROR(IF(D26="","",(IF(C26="Clé",INDEX(bdd_prix_cle_profil,MATCH(devis_profil,Src_data!#REF!,0),MATCH(D26,Src_data!#REF!,0)),INDEX(bdd_prix_base_profil,MATCH(devis_profil,Src_data!$B$6:$B$16,0),MATCH(D26,Src_data!$C$5:$E$5,0))+devis_PV_goupille+devis_PV_systeme+L26+M26+N26)+P26)*(1+IF(AND(devis_extension_on="Oui",devis_initiateur_on="Non"),PV_non_initiateur,0)))),"",IF(D26="","",(IF(C26="Clé",INDEX(bdd_prix_cle_profil,MATCH(devis_profil,Src_data!#REF!,0),MATCH(D26,Src_data!#REF!,0)),INDEX(bdd_prix_base_profil,MATCH(devis_profil,Src_data!$B$6:$B$16,0),MATCH(D26,Src_data!$C$5:$E$5,0))+devis_PV_goupille+devis_PV_systeme+L26+M26+N26)+P26)*(1+IF(AND(devis_extension_on="Oui",devis_initiateur_on="Non"),PV_non_initiateur,0))))</f>
        <v/>
      </c>
      <c r="P26" s="41" t="str">
        <f>IF(D26="","",IF(ISERROR(IF(AND(devis_extension_on="Oui",devis_plusde6mois_on="Oui"),IF(C26="Cylindre",PV_plusde6mois,IF(AND(C26="Clé",D26&lt;&gt;"Clé supplémentaire avec cylindre"),prix_cle_plusde6mois-INDEX(bdd_prix_cle_profil,MATCH(devis_profil,Src_data!#REF!,0),MATCH(D26,Src_data!#REF!,0)),0)),0)),0,IF(AND(devis_extension_on="Oui",devis_plusde6mois_on="Oui"),IF(C26="Cylindre",PV_plusde6mois,IF(AND(C26="Clé",D26&lt;&gt;"Clé supplémentaire avec cylindre"),prix_cle_plusde6mois-INDEX(bdd_prix_cle_profil,MATCH(devis_profil,Src_data!#REF!,0),MATCH(D26,Src_data!#REF!,0)),0)),0)))</f>
        <v/>
      </c>
      <c r="Q26" s="41" t="str">
        <f t="shared" si="5"/>
        <v/>
      </c>
      <c r="R26" s="41" t="str">
        <f t="shared" si="3"/>
        <v/>
      </c>
      <c r="S26" s="41" t="str">
        <f t="shared" si="4"/>
        <v/>
      </c>
      <c r="T26" s="42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"&amp;$E$10&amp;MID($E$11,1,1)),CONCATENATE(VLOOKUP(D26,#REF!,2,FALSE),"-",'Make a quote'!$E$10,MID('Make a quote'!$E$11,1,1)," ",IF('Make a quote'!D26="Bouton","(B)",""),'Make a quote'!E26,"x",'Make a quote'!F26," ",IF(D26="Bouton",VLOOKUP(H26,Knobs!$A$2:$B$50,2,FALSE)&amp;" ",""),VLOOKUP('Make a quote'!G26,Finishes!$A$3:$B$34,2,FALSE),"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"&amp;$E$10&amp;MID($E$11,1,1)),CONCATENATE(VLOOKUP(D26,#REF!,2,FALSE),"-",'Make a quote'!$E$10,MID('Make a quote'!$E$11,1,1)," ",IF('Make a quote'!D26="Bouton","(B)",""),'Make a quote'!E26,"x",'Make a quote'!F26," ",IF(D26="Bouton",VLOOKUP(H26,Knobs!$A$2:$B$50,2,FALSE)&amp;" ",""),VLOOKUP('Make a quote'!G26,Finishes!$A$3:$B$34,2,FALSE)," ")))))</f>
        <v/>
      </c>
    </row>
    <row r="27" spans="2:20" s="9" customFormat="1" x14ac:dyDescent="0.25">
      <c r="B27" s="15"/>
      <c r="C27" s="15"/>
      <c r="D27" s="15"/>
      <c r="E27" s="15"/>
      <c r="F27" s="15"/>
      <c r="G27" s="15"/>
      <c r="H27" s="15"/>
      <c r="I27" s="56"/>
      <c r="J27" s="57"/>
      <c r="K27" s="7" t="str">
        <f t="shared" si="0"/>
        <v/>
      </c>
      <c r="L27" s="7" t="str">
        <f t="shared" si="1"/>
        <v/>
      </c>
      <c r="M27" s="14" t="str">
        <f>+IF(D27="","",IF(C27="Cylindre",INDEX(bdd_PV_finition_cyl,MATCH(G27,liste_finitions,0),MATCH(D27,Finishes!$C$2:$E$2,0)),0))</f>
        <v/>
      </c>
      <c r="N27" s="14" t="str">
        <f t="shared" si="2"/>
        <v/>
      </c>
      <c r="O27" s="41" t="str">
        <f>IF(ISERROR(IF(D27="","",(IF(C27="Clé",INDEX(bdd_prix_cle_profil,MATCH(devis_profil,Src_data!#REF!,0),MATCH(D27,Src_data!#REF!,0)),INDEX(bdd_prix_base_profil,MATCH(devis_profil,Src_data!$B$6:$B$16,0),MATCH(D27,Src_data!$C$5:$E$5,0))+devis_PV_goupille+devis_PV_systeme+L27+M27+N27)+P27)*(1+IF(AND(devis_extension_on="Oui",devis_initiateur_on="Non"),PV_non_initiateur,0)))),"",IF(D27="","",(IF(C27="Clé",INDEX(bdd_prix_cle_profil,MATCH(devis_profil,Src_data!#REF!,0),MATCH(D27,Src_data!#REF!,0)),INDEX(bdd_prix_base_profil,MATCH(devis_profil,Src_data!$B$6:$B$16,0),MATCH(D27,Src_data!$C$5:$E$5,0))+devis_PV_goupille+devis_PV_systeme+L27+M27+N27)+P27)*(1+IF(AND(devis_extension_on="Oui",devis_initiateur_on="Non"),PV_non_initiateur,0))))</f>
        <v/>
      </c>
      <c r="P27" s="41" t="str">
        <f>IF(D27="","",IF(ISERROR(IF(AND(devis_extension_on="Oui",devis_plusde6mois_on="Oui"),IF(C27="Cylindre",PV_plusde6mois,IF(AND(C27="Clé",D27&lt;&gt;"Clé supplémentaire avec cylindre"),prix_cle_plusde6mois-INDEX(bdd_prix_cle_profil,MATCH(devis_profil,Src_data!#REF!,0),MATCH(D27,Src_data!#REF!,0)),0)),0)),0,IF(AND(devis_extension_on="Oui",devis_plusde6mois_on="Oui"),IF(C27="Cylindre",PV_plusde6mois,IF(AND(C27="Clé",D27&lt;&gt;"Clé supplémentaire avec cylindre"),prix_cle_plusde6mois-INDEX(bdd_prix_cle_profil,MATCH(devis_profil,Src_data!#REF!,0),MATCH(D27,Src_data!#REF!,0)),0)),0)))</f>
        <v/>
      </c>
      <c r="Q27" s="41" t="str">
        <f t="shared" si="5"/>
        <v/>
      </c>
      <c r="R27" s="41" t="str">
        <f t="shared" si="3"/>
        <v/>
      </c>
      <c r="S27" s="41" t="str">
        <f t="shared" si="4"/>
        <v/>
      </c>
      <c r="T27" s="42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"&amp;$E$10&amp;MID($E$11,1,1)),CONCATENATE(VLOOKUP(D27,#REF!,2,FALSE),"-",'Make a quote'!$E$10,MID('Make a quote'!$E$11,1,1)," ",IF('Make a quote'!D27="Bouton","(B)",""),'Make a quote'!E27,"x",'Make a quote'!F27," ",IF(D27="Bouton",VLOOKUP(H27,Knobs!$A$2:$B$50,2,FALSE)&amp;" ",""),VLOOKUP('Make a quote'!G27,Finishes!$A$3:$B$34,2,FALSE),"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"&amp;$E$10&amp;MID($E$11,1,1)),CONCATENATE(VLOOKUP(D27,#REF!,2,FALSE),"-",'Make a quote'!$E$10,MID('Make a quote'!$E$11,1,1)," ",IF('Make a quote'!D27="Bouton","(B)",""),'Make a quote'!E27,"x",'Make a quote'!F27," ",IF(D27="Bouton",VLOOKUP(H27,Knobs!$A$2:$B$50,2,FALSE)&amp;" ",""),VLOOKUP('Make a quote'!G27,Finishes!$A$3:$B$34,2,FALSE)," ")))))</f>
        <v/>
      </c>
    </row>
    <row r="28" spans="2:20" s="9" customFormat="1" x14ac:dyDescent="0.25">
      <c r="B28" s="15"/>
      <c r="C28" s="15"/>
      <c r="D28" s="15"/>
      <c r="E28" s="15"/>
      <c r="F28" s="15"/>
      <c r="G28" s="15"/>
      <c r="H28" s="15"/>
      <c r="I28" s="56"/>
      <c r="J28" s="57"/>
      <c r="K28" s="7" t="str">
        <f t="shared" si="0"/>
        <v/>
      </c>
      <c r="L28" s="7" t="str">
        <f t="shared" si="1"/>
        <v/>
      </c>
      <c r="M28" s="14" t="str">
        <f>+IF(D28="","",IF(C28="Cylindre",INDEX(bdd_PV_finition_cyl,MATCH(G28,liste_finitions,0),MATCH(D28,Finishes!$C$2:$E$2,0)),0))</f>
        <v/>
      </c>
      <c r="N28" s="14" t="str">
        <f t="shared" si="2"/>
        <v/>
      </c>
      <c r="O28" s="41" t="str">
        <f>IF(ISERROR(IF(D28="","",(IF(C28="Clé",INDEX(bdd_prix_cle_profil,MATCH(devis_profil,Src_data!#REF!,0),MATCH(D28,Src_data!#REF!,0)),INDEX(bdd_prix_base_profil,MATCH(devis_profil,Src_data!$B$6:$B$16,0),MATCH(D28,Src_data!$C$5:$E$5,0))+devis_PV_goupille+devis_PV_systeme+L28+M28+N28)+P28)*(1+IF(AND(devis_extension_on="Oui",devis_initiateur_on="Non"),PV_non_initiateur,0)))),"",IF(D28="","",(IF(C28="Clé",INDEX(bdd_prix_cle_profil,MATCH(devis_profil,Src_data!#REF!,0),MATCH(D28,Src_data!#REF!,0)),INDEX(bdd_prix_base_profil,MATCH(devis_profil,Src_data!$B$6:$B$16,0),MATCH(D28,Src_data!$C$5:$E$5,0))+devis_PV_goupille+devis_PV_systeme+L28+M28+N28)+P28)*(1+IF(AND(devis_extension_on="Oui",devis_initiateur_on="Non"),PV_non_initiateur,0))))</f>
        <v/>
      </c>
      <c r="P28" s="41" t="str">
        <f>IF(D28="","",IF(ISERROR(IF(AND(devis_extension_on="Oui",devis_plusde6mois_on="Oui"),IF(C28="Cylindre",PV_plusde6mois,IF(AND(C28="Clé",D28&lt;&gt;"Clé supplémentaire avec cylindre"),prix_cle_plusde6mois-INDEX(bdd_prix_cle_profil,MATCH(devis_profil,Src_data!#REF!,0),MATCH(D28,Src_data!#REF!,0)),0)),0)),0,IF(AND(devis_extension_on="Oui",devis_plusde6mois_on="Oui"),IF(C28="Cylindre",PV_plusde6mois,IF(AND(C28="Clé",D28&lt;&gt;"Clé supplémentaire avec cylindre"),prix_cle_plusde6mois-INDEX(bdd_prix_cle_profil,MATCH(devis_profil,Src_data!#REF!,0),MATCH(D28,Src_data!#REF!,0)),0)),0)))</f>
        <v/>
      </c>
      <c r="Q28" s="41" t="str">
        <f t="shared" si="5"/>
        <v/>
      </c>
      <c r="R28" s="41" t="str">
        <f t="shared" si="3"/>
        <v/>
      </c>
      <c r="S28" s="41" t="str">
        <f t="shared" si="4"/>
        <v/>
      </c>
      <c r="T28" s="42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"&amp;$E$10&amp;MID($E$11,1,1)),CONCATENATE(VLOOKUP(D28,#REF!,2,FALSE),"-",'Make a quote'!$E$10,MID('Make a quote'!$E$11,1,1)," ",IF('Make a quote'!D28="Bouton","(B)",""),'Make a quote'!E28,"x",'Make a quote'!F28," ",IF(D28="Bouton",VLOOKUP(H28,Knobs!$A$2:$B$50,2,FALSE)&amp;" ",""),VLOOKUP('Make a quote'!G28,Finishes!$A$3:$B$34,2,FALSE),"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"&amp;$E$10&amp;MID($E$11,1,1)),CONCATENATE(VLOOKUP(D28,#REF!,2,FALSE),"-",'Make a quote'!$E$10,MID('Make a quote'!$E$11,1,1)," ",IF('Make a quote'!D28="Bouton","(B)",""),'Make a quote'!E28,"x",'Make a quote'!F28," ",IF(D28="Bouton",VLOOKUP(H28,Knobs!$A$2:$B$50,2,FALSE)&amp;" ",""),VLOOKUP('Make a quote'!G28,Finishes!$A$3:$B$34,2,FALSE)," ")))))</f>
        <v/>
      </c>
    </row>
    <row r="29" spans="2:20" s="9" customFormat="1" x14ac:dyDescent="0.25">
      <c r="B29" s="15"/>
      <c r="C29" s="15"/>
      <c r="D29" s="15"/>
      <c r="E29" s="15"/>
      <c r="F29" s="15"/>
      <c r="G29" s="15"/>
      <c r="H29" s="15"/>
      <c r="I29" s="56"/>
      <c r="J29" s="57"/>
      <c r="K29" s="7" t="str">
        <f t="shared" si="0"/>
        <v/>
      </c>
      <c r="L29" s="7" t="str">
        <f t="shared" si="1"/>
        <v/>
      </c>
      <c r="M29" s="14" t="str">
        <f>+IF(D29="","",IF(C29="Cylindre",INDEX(bdd_PV_finition_cyl,MATCH(G29,liste_finitions,0),MATCH(D29,Finishes!$C$2:$E$2,0)),0))</f>
        <v/>
      </c>
      <c r="N29" s="14" t="str">
        <f t="shared" si="2"/>
        <v/>
      </c>
      <c r="O29" s="41" t="str">
        <f>IF(ISERROR(IF(D29="","",(IF(C29="Clé",INDEX(bdd_prix_cle_profil,MATCH(devis_profil,Src_data!#REF!,0),MATCH(D29,Src_data!#REF!,0)),INDEX(bdd_prix_base_profil,MATCH(devis_profil,Src_data!$B$6:$B$16,0),MATCH(D29,Src_data!$C$5:$E$5,0))+devis_PV_goupille+devis_PV_systeme+L29+M29+N29)+P29)*(1+IF(AND(devis_extension_on="Oui",devis_initiateur_on="Non"),PV_non_initiateur,0)))),"",IF(D29="","",(IF(C29="Clé",INDEX(bdd_prix_cle_profil,MATCH(devis_profil,Src_data!#REF!,0),MATCH(D29,Src_data!#REF!,0)),INDEX(bdd_prix_base_profil,MATCH(devis_profil,Src_data!$B$6:$B$16,0),MATCH(D29,Src_data!$C$5:$E$5,0))+devis_PV_goupille+devis_PV_systeme+L29+M29+N29)+P29)*(1+IF(AND(devis_extension_on="Oui",devis_initiateur_on="Non"),PV_non_initiateur,0))))</f>
        <v/>
      </c>
      <c r="P29" s="41" t="str">
        <f>IF(D29="","",IF(ISERROR(IF(AND(devis_extension_on="Oui",devis_plusde6mois_on="Oui"),IF(C29="Cylindre",PV_plusde6mois,IF(AND(C29="Clé",D29&lt;&gt;"Clé supplémentaire avec cylindre"),prix_cle_plusde6mois-INDEX(bdd_prix_cle_profil,MATCH(devis_profil,Src_data!#REF!,0),MATCH(D29,Src_data!#REF!,0)),0)),0)),0,IF(AND(devis_extension_on="Oui",devis_plusde6mois_on="Oui"),IF(C29="Cylindre",PV_plusde6mois,IF(AND(C29="Clé",D29&lt;&gt;"Clé supplémentaire avec cylindre"),prix_cle_plusde6mois-INDEX(bdd_prix_cle_profil,MATCH(devis_profil,Src_data!#REF!,0),MATCH(D29,Src_data!#REF!,0)),0)),0)))</f>
        <v/>
      </c>
      <c r="Q29" s="41" t="str">
        <f>+IF(O29="","",IF(AND(devis_extension_on="Oui",devis_initiateur_on="Non"),O29/(1+PV_non_initiateur)*PV_non_initiateur,0))</f>
        <v/>
      </c>
      <c r="R29" s="41" t="str">
        <f>IF(O29="","",O29*(1-devis_taux_remise))</f>
        <v/>
      </c>
      <c r="S29" s="41" t="str">
        <f t="shared" si="4"/>
        <v/>
      </c>
      <c r="T29" s="42" t="str">
        <f>IF(D29="","",IF(ISERROR(IF(D29="","",IF(C29="Clé",IF(AND(devis_extension_on="Oui",devis_plusde6mois_on="Oui",D29&lt;&gt;"Clé supplémentaire avec cylindre"),D29&amp;" "&amp;$E$10&amp;MID($E$11,1,1)&amp;" en réassort",D29&amp;" "&amp;$E$10&amp;MID($E$11,1,1)),CONCATENATE(VLOOKUP(D29,#REF!,2,FALSE),"-",'Make a quote'!$E$10,MID('Make a quote'!$E$11,1,1)," ",IF('Make a quote'!D29="Bouton","(B)",""),'Make a quote'!E29,"x",'Make a quote'!F29," ",IF(D29="Bouton",VLOOKUP(H29,Knobs!$A$2:$B$50,2,FALSE)&amp;" ",""),VLOOKUP('Make a quote'!G29,Finishes!$A$3:$B$34,2,FALSE)," ")))),"",IF(D29="","",IF(C29="Clé",IF(AND(devis_extension_on="Oui",devis_plusde6mois_on="Oui",D29&lt;&gt;"Clé supplémentaire avec cylindre"),D29&amp;" "&amp;$E$10&amp;MID($E$11,1,1)&amp;" en réassort",D29&amp;" "&amp;$E$10&amp;MID($E$11,1,1)),CONCATENATE(VLOOKUP(D29,#REF!,2,FALSE),"-",'Make a quote'!$E$10,MID('Make a quote'!$E$11,1,1)," ",IF('Make a quote'!D29="Bouton","(B)",""),'Make a quote'!E29,"x",'Make a quote'!F29," ",IF(D29="Bouton",VLOOKUP(H29,Knobs!$A$2:$B$50,2,FALSE)&amp;" ",""),VLOOKUP('Make a quote'!G29,Finishes!$A$3:$B$34,2,FALSE)," ")))))</f>
        <v/>
      </c>
    </row>
    <row r="30" spans="2:20" s="9" customFormat="1" x14ac:dyDescent="0.25">
      <c r="B30" s="15"/>
      <c r="C30" s="15"/>
      <c r="D30" s="15"/>
      <c r="E30" s="15"/>
      <c r="F30" s="15"/>
      <c r="G30" s="15"/>
      <c r="H30" s="15"/>
      <c r="I30" s="56"/>
      <c r="J30" s="57"/>
      <c r="K30" s="7" t="str">
        <f>IF(D30="","",IF(C30="Clé","NA",VLOOKUP(CONCATENATE(MIN(E30,F30),MAX(E30,F30)),bdd_concat_extensions,2,FALSE)))</f>
        <v/>
      </c>
      <c r="L30" s="7" t="str">
        <f>+IF(D30="","",IF(C30="Cylindre",IF(K30&lt;11,K30*cout_extension_011,K30*cout_extension_1218),0))</f>
        <v/>
      </c>
      <c r="M30" s="14" t="str">
        <f>+IF(D30="","",IF(C30="Cylindre",INDEX(bdd_PV_finition_cyl,MATCH(G30,liste_finitions,0),MATCH(D30,Finishes!$C$2:$E$2,0)),0))</f>
        <v/>
      </c>
      <c r="N30" s="14" t="str">
        <f>+IF(D30="","",IF(D30="Bouton",VLOOKUP(H30,bdd_PV_bouton,3,FALSE),0))</f>
        <v/>
      </c>
      <c r="O30" s="41" t="str">
        <f>IF(ISERROR(IF(D30="","",(IF(C30="Clé",INDEX(bdd_prix_cle_profil,MATCH(devis_profil,Src_data!#REF!,0),MATCH(D30,Src_data!#REF!,0)),INDEX(bdd_prix_base_profil,MATCH(devis_profil,Src_data!$B$6:$B$16,0),MATCH(D30,Src_data!$C$5:$E$5,0))+devis_PV_goupille+devis_PV_systeme+L30+M30+N30)+P30)*(1+IF(AND(devis_extension_on="Oui",devis_initiateur_on="Non"),PV_non_initiateur,0)))),"",IF(D30="","",(IF(C30="Clé",INDEX(bdd_prix_cle_profil,MATCH(devis_profil,Src_data!#REF!,0),MATCH(D30,Src_data!#REF!,0)),INDEX(bdd_prix_base_profil,MATCH(devis_profil,Src_data!$B$6:$B$16,0),MATCH(D30,Src_data!$C$5:$E$5,0))+devis_PV_goupille+devis_PV_systeme+L30+M30+N30)+P30)*(1+IF(AND(devis_extension_on="Oui",devis_initiateur_on="Non"),PV_non_initiateur,0))))</f>
        <v/>
      </c>
      <c r="P30" s="41" t="str">
        <f>IF(D30="","",IF(ISERROR(IF(AND(devis_extension_on="Oui",devis_plusde6mois_on="Oui"),IF(C30="Cylindre",PV_plusde6mois,IF(AND(C30="Clé",D30&lt;&gt;"Clé supplémentaire avec cylindre"),prix_cle_plusde6mois-INDEX(bdd_prix_cle_profil,MATCH(devis_profil,Src_data!#REF!,0),MATCH(D30,Src_data!#REF!,0)),0)),0)),0,IF(AND(devis_extension_on="Oui",devis_plusde6mois_on="Oui"),IF(C30="Cylindre",PV_plusde6mois,IF(AND(C30="Clé",D30&lt;&gt;"Clé supplémentaire avec cylindre"),prix_cle_plusde6mois-INDEX(bdd_prix_cle_profil,MATCH(devis_profil,Src_data!#REF!,0),MATCH(D30,Src_data!#REF!,0)),0)),0)))</f>
        <v/>
      </c>
      <c r="Q30" s="41" t="str">
        <f>+IF(O30="","",IF(AND(devis_extension_on="Oui",devis_initiateur_on="Non"),O30/(1+PV_non_initiateur)*PV_non_initiateur,0))</f>
        <v/>
      </c>
      <c r="R30" s="41" t="str">
        <f>IF(O30="","",O30*(1-devis_taux_remise))</f>
        <v/>
      </c>
      <c r="S30" s="41" t="str">
        <f>IF(O30="","",B30*R30)</f>
        <v/>
      </c>
      <c r="T30" s="42" t="str">
        <f>IF(D30="","",IF(ISERROR(IF(D30="","",IF(C30="Clé",IF(AND(devis_extension_on="Oui",devis_plusde6mois_on="Oui",D30&lt;&gt;"Clé supplémentaire avec cylindre"),D30&amp;" "&amp;$E$10&amp;MID($E$11,1,1)&amp;" en réassort",D30&amp;" "&amp;$E$10&amp;MID($E$11,1,1)),CONCATENATE(VLOOKUP(D30,#REF!,2,FALSE),"-",'Make a quote'!$E$10,MID('Make a quote'!$E$11,1,1)," ",IF('Make a quote'!D30="Bouton","(B)",""),'Make a quote'!E30,"x",'Make a quote'!F30," ",IF(D30="Bouton",VLOOKUP(H30,Knobs!$A$2:$B$50,2,FALSE)&amp;" ",""),VLOOKUP('Make a quote'!G30,Finishes!$A$3:$B$34,2,FALSE)," ")))),"",IF(D30="","",IF(C30="Clé",IF(AND(devis_extension_on="Oui",devis_plusde6mois_on="Oui",D30&lt;&gt;"Clé supplémentaire avec cylindre"),D30&amp;" "&amp;$E$10&amp;MID($E$11,1,1)&amp;" en réassort",D30&amp;" "&amp;$E$10&amp;MID($E$11,1,1)),CONCATENATE(VLOOKUP(D30,#REF!,2,FALSE),"-",'Make a quote'!$E$10,MID('Make a quote'!$E$11,1,1)," ",IF('Make a quote'!D30="Bouton","(B)",""),'Make a quote'!E30,"x",'Make a quote'!F30," ",IF(D30="Bouton",VLOOKUP(H30,Knobs!$A$2:$B$50,2,FALSE)&amp;" ",""),VLOOKUP('Make a quote'!G30,Finishes!$A$3:$B$34,2,FALSE)," ")))))</f>
        <v/>
      </c>
    </row>
    <row r="31" spans="2:20" s="9" customFormat="1" ht="15.75" thickBot="1" x14ac:dyDescent="0.3">
      <c r="M31" s="10"/>
      <c r="N31" s="10"/>
      <c r="O31" s="44">
        <f>SUM(O22:O29)</f>
        <v>0</v>
      </c>
      <c r="P31" s="44">
        <f>SUM(P22:P29)</f>
        <v>0</v>
      </c>
      <c r="Q31" s="44">
        <f>SUM(Q22:Q29)</f>
        <v>0</v>
      </c>
      <c r="R31" s="44">
        <f>SUM(R22:R29)</f>
        <v>0</v>
      </c>
      <c r="S31" s="44">
        <f>SUM(S22:S29)</f>
        <v>0</v>
      </c>
    </row>
    <row r="32" spans="2:20" s="22" customFormat="1" ht="15.75" thickTop="1" x14ac:dyDescent="0.25">
      <c r="M32" s="23"/>
      <c r="N32" s="23"/>
      <c r="O32" s="23"/>
      <c r="P32" s="23"/>
      <c r="Q32" s="23"/>
      <c r="R32" s="24" t="s">
        <v>36</v>
      </c>
      <c r="S32" s="43">
        <f>+IF($S$31&gt;=Src_data!$C$39,0,MAX(IF(SUMPRODUCT(($C$22:$C$29="Clé")*($B$22:$B$29))=0,0,(IF(SUMPRODUCT(($C$22:$C$29="Clé")*($B$22:$B$29))=Src_data!$C$32,Src_data!$E$35,IF(AND(SUMPRODUCT(($C$22:$C$29="Clé")*($B$22:$B$29))&gt;Src_data!$C$32,SUMPRODUCT(($C$22:$C$29="Clé")*($B$22:$B$29))&lt;Src_data!$C$37),Src_data!$E$36,IF(AND(SUMPRODUCT(($C$22:$C$29="Clé")*($B$22:$B$29))&gt;Src_data!$D$36,SUMPRODUCT(($C$22:$C$29="Clé")*($B$22:$B$29))&lt;Src_data!$C$38),Src_data!$E$37,Src_data!$E$38))))),IF(SUMPRODUCT(($C$22:$C$29="Cylindre")*($B$22:$B$29))=0,0,IF(AND(SUMPRODUCT(($C$22:$C$29="Cylindre")*($B$22:$B$29))&gt;0,SUMPRODUCT(($C$22:$C$29="Cylindre")*($B$22:$B$29))&lt;Src_data!$C$33),Src_data!$E$32,IF(AND(SUMPRODUCT(($C$22:$C$29="Cylindre")*($B$22:$B$29))&gt;Src_data!$D$32,SUMPRODUCT(($C$22:$C$29="Cylindre")*($B$22:$B$29))&lt;Src_data!$C$34),Src_data!$E$33,Src_data!$E$34)))))</f>
        <v>16.5</v>
      </c>
    </row>
    <row r="33" spans="13:20" s="9" customFormat="1" x14ac:dyDescent="0.25">
      <c r="M33" s="10"/>
      <c r="N33" s="10"/>
      <c r="O33" s="10"/>
      <c r="P33" s="10"/>
      <c r="Q33" s="10"/>
      <c r="R33" s="20" t="s">
        <v>33</v>
      </c>
      <c r="S33" s="45">
        <f>+S31+S32</f>
        <v>16.5</v>
      </c>
    </row>
    <row r="34" spans="13:20" s="9" customFormat="1" x14ac:dyDescent="0.25">
      <c r="M34" s="10"/>
      <c r="N34" s="10"/>
      <c r="O34" s="10"/>
      <c r="P34" s="10"/>
      <c r="Q34" s="10"/>
      <c r="R34" s="11" t="s">
        <v>34</v>
      </c>
      <c r="S34" s="46">
        <f>+S33*20%</f>
        <v>3.3000000000000003</v>
      </c>
    </row>
    <row r="35" spans="13:20" s="9" customFormat="1" x14ac:dyDescent="0.25">
      <c r="M35" s="10"/>
      <c r="N35" s="10"/>
      <c r="O35" s="10"/>
      <c r="P35" s="10"/>
      <c r="Q35" s="10"/>
      <c r="R35" s="13" t="s">
        <v>35</v>
      </c>
      <c r="S35" s="47">
        <f>+S33+S34</f>
        <v>19.8</v>
      </c>
    </row>
    <row r="36" spans="13:20" s="9" customFormat="1" x14ac:dyDescent="0.25">
      <c r="M36" s="10"/>
      <c r="N36" s="10"/>
      <c r="O36" s="10"/>
      <c r="P36" s="10"/>
      <c r="Q36" s="10"/>
      <c r="R36" s="10"/>
      <c r="S36" s="10"/>
      <c r="T36" s="10"/>
    </row>
  </sheetData>
  <sheetProtection deleteRows="0"/>
  <protectedRanges>
    <protectedRange sqref="E16:E18 E13 E10:E11 E8 E4:F6 B22:J30" name="saisie_devis"/>
  </protectedRanges>
  <mergeCells count="18">
    <mergeCell ref="E6:F6"/>
    <mergeCell ref="E5:F5"/>
    <mergeCell ref="E4:F4"/>
    <mergeCell ref="B2:T2"/>
    <mergeCell ref="N20:N21"/>
    <mergeCell ref="T20:T21"/>
    <mergeCell ref="B20:B21"/>
    <mergeCell ref="C20:C21"/>
    <mergeCell ref="D20:D21"/>
    <mergeCell ref="O20:O21"/>
    <mergeCell ref="R20:R21"/>
    <mergeCell ref="S20:S21"/>
    <mergeCell ref="P20:P21"/>
    <mergeCell ref="Q20:Q21"/>
    <mergeCell ref="M20:M21"/>
    <mergeCell ref="L20:L21"/>
    <mergeCell ref="K20:K21"/>
    <mergeCell ref="E20:H20"/>
  </mergeCells>
  <dataValidations count="11">
    <dataValidation type="list" showInputMessage="1" showErrorMessage="1" sqref="E16">
      <formula1>"Oui,Non"</formula1>
    </dataValidation>
    <dataValidation type="list" showInputMessage="1" showErrorMessage="1" sqref="E17:E18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>
      <formula1>liste_goupille</formula1>
    </dataValidation>
    <dataValidation type="list" showInputMessage="1" showErrorMessage="1" sqref="E13">
      <formula1>liste_systemes</formula1>
    </dataValidation>
    <dataValidation type="list" allowBlank="1" showInputMessage="1" showErrorMessage="1" sqref="B22:B30">
      <formula1>liste_quantite</formula1>
    </dataValidation>
    <dataValidation type="list" showInputMessage="1" showErrorMessage="1" sqref="C22:C30">
      <formula1>liste_articles</formula1>
    </dataValidation>
    <dataValidation type="list" allowBlank="1" showInputMessage="1" showErrorMessage="1" sqref="G22:G30">
      <formula1>liste_finitions</formula1>
    </dataValidation>
    <dataValidation type="list" allowBlank="1" showInputMessage="1" showErrorMessage="1" sqref="F22:F30">
      <formula1>IF(C22="Clé",liste_NA,liste_dim_ext)</formula1>
    </dataValidation>
    <dataValidation type="list" showInputMessage="1" showErrorMessage="1" sqref="E22:E30">
      <formula1>IF(C22="Clé",liste_NA,IF(D22="Demi-cylindre",liste_10,liste_dim_int))</formula1>
    </dataValidation>
    <dataValidation type="list" allowBlank="1" showInputMessage="1" showErrorMessage="1" sqref="D22:D30">
      <formula1>IF(C22="Cylindre",liste_cylindres,liste_cle)</formula1>
    </dataValidation>
    <dataValidation type="list" allowBlank="1" showInputMessage="1" showErrorMessage="1" sqref="H22:H30">
      <formula1>IF(C22="Clé",liste_NA,IF(D22="Bouton",liste_boutons,liste_NA))</formula1>
    </dataValidation>
  </dataValidations>
  <hyperlinks>
    <hyperlink ref="R32" location="'Frais de port'!B2" display="Participation aux frais de port"/>
  </hyperlinks>
  <printOptions horizontalCentered="1"/>
  <pageMargins left="0" right="0" top="0.74803149606299213" bottom="0.74803149606299213" header="0.31496062992125984" footer="0.31496062992125984"/>
  <pageSetup paperSize="9" scale="3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jouter des lignes au devis">
              <controlPr defaultSize="0" print="0" autoFill="0" autoPict="0" macro="[0]!AjoutLigne">
                <anchor moveWithCells="1" sizeWithCells="1">
                  <from>
                    <xdr:col>0</xdr:col>
                    <xdr:colOff>200025</xdr:colOff>
                    <xdr:row>30</xdr:row>
                    <xdr:rowOff>180975</xdr:rowOff>
                  </from>
                  <to>
                    <xdr:col>2</xdr:col>
                    <xdr:colOff>409575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SuppressionLigne">
                <anchor moveWithCells="1" sizeWithCells="1">
                  <from>
                    <xdr:col>2</xdr:col>
                    <xdr:colOff>619125</xdr:colOff>
                    <xdr:row>31</xdr:row>
                    <xdr:rowOff>0</xdr:rowOff>
                  </from>
                  <to>
                    <xdr:col>3</xdr:col>
                    <xdr:colOff>1266825</xdr:colOff>
                    <xdr:row>32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⡀鍶Ǎ_x0000__x0000__x0000__x001e__x0000__x0000__x0010__x0000__x0000_㿿_x0000__xffff__xffff__x0000__x0000_ existant.">
          <x14:formula1>
            <xm:f>Src_data!$F$6:$F$16</xm:f>
          </x14:formula1>
          <xm:sqref>E10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34"/>
  <sheetViews>
    <sheetView workbookViewId="0">
      <selection activeCell="D39" sqref="D39"/>
    </sheetView>
  </sheetViews>
  <sheetFormatPr baseColWidth="10" defaultRowHeight="15" x14ac:dyDescent="0.25"/>
  <cols>
    <col min="1" max="1" width="30.5703125" style="28" bestFit="1" customWidth="1"/>
    <col min="2" max="2" width="11.5703125" style="1"/>
    <col min="3" max="5" width="12.28515625" customWidth="1"/>
    <col min="6" max="6" width="3" style="4" customWidth="1"/>
    <col min="7" max="7" width="3.140625" customWidth="1"/>
    <col min="14" max="14" width="6.140625" customWidth="1"/>
    <col min="15" max="15" width="2.85546875" customWidth="1"/>
    <col min="16" max="16" width="3.140625" customWidth="1"/>
  </cols>
  <sheetData>
    <row r="1" spans="1:17" s="3" customFormat="1" ht="14.45" customHeight="1" thickTop="1" thickBot="1" x14ac:dyDescent="0.3">
      <c r="A1" s="97" t="s">
        <v>155</v>
      </c>
      <c r="B1" s="97" t="s">
        <v>156</v>
      </c>
      <c r="C1" s="99" t="s">
        <v>157</v>
      </c>
      <c r="D1" s="99"/>
      <c r="E1" s="99"/>
      <c r="F1" s="32"/>
      <c r="G1" s="30"/>
      <c r="H1" s="30"/>
      <c r="I1" s="30"/>
      <c r="J1" s="30"/>
      <c r="K1" s="30"/>
      <c r="L1" s="30"/>
      <c r="M1" s="30"/>
      <c r="N1" s="30"/>
      <c r="O1" s="30"/>
      <c r="Q1" s="35" t="s">
        <v>109</v>
      </c>
    </row>
    <row r="2" spans="1:17" s="3" customFormat="1" ht="31.5" thickTop="1" thickBot="1" x14ac:dyDescent="0.3">
      <c r="A2" s="98"/>
      <c r="B2" s="98"/>
      <c r="C2" s="29" t="s">
        <v>7</v>
      </c>
      <c r="D2" s="25" t="s">
        <v>8</v>
      </c>
      <c r="E2" s="25" t="s">
        <v>42</v>
      </c>
      <c r="F2" s="32"/>
      <c r="G2" s="30"/>
      <c r="H2" s="30"/>
      <c r="I2" s="30"/>
      <c r="J2" s="30"/>
      <c r="K2" s="30"/>
      <c r="L2" s="30"/>
      <c r="M2" s="30"/>
      <c r="N2" s="30"/>
      <c r="O2" s="30"/>
      <c r="Q2" s="35" t="s">
        <v>133</v>
      </c>
    </row>
    <row r="3" spans="1:17" ht="15.75" thickTop="1" x14ac:dyDescent="0.25">
      <c r="A3" s="28" t="s">
        <v>111</v>
      </c>
      <c r="B3" s="1" t="s">
        <v>9</v>
      </c>
      <c r="C3" s="2">
        <v>0</v>
      </c>
      <c r="D3" s="2">
        <v>0</v>
      </c>
      <c r="E3" s="2">
        <f t="shared" ref="E3:E34" si="0">+C3</f>
        <v>0</v>
      </c>
      <c r="F3" s="33"/>
      <c r="G3" s="31"/>
      <c r="H3" s="31"/>
      <c r="I3" s="31"/>
      <c r="J3" s="31"/>
      <c r="K3" s="31"/>
      <c r="L3" s="31"/>
      <c r="M3" s="31"/>
      <c r="N3" s="31"/>
      <c r="O3" s="31"/>
    </row>
    <row r="4" spans="1:17" x14ac:dyDescent="0.25">
      <c r="A4" s="28" t="s">
        <v>53</v>
      </c>
      <c r="B4" s="1" t="s">
        <v>54</v>
      </c>
      <c r="C4" s="2">
        <v>3.9</v>
      </c>
      <c r="D4" s="2">
        <v>9.9</v>
      </c>
      <c r="E4" s="2">
        <f t="shared" si="0"/>
        <v>3.9</v>
      </c>
      <c r="F4" s="33"/>
      <c r="G4" s="31"/>
      <c r="H4" s="31"/>
      <c r="I4" s="31"/>
      <c r="J4" s="31"/>
      <c r="K4" s="31"/>
      <c r="L4" s="31"/>
      <c r="M4" s="31"/>
      <c r="N4" s="31"/>
      <c r="O4" s="31"/>
    </row>
    <row r="5" spans="1:17" x14ac:dyDescent="0.25">
      <c r="A5" s="28" t="s">
        <v>47</v>
      </c>
      <c r="B5" s="1" t="s">
        <v>48</v>
      </c>
      <c r="C5" s="2">
        <v>5.9</v>
      </c>
      <c r="D5" s="2">
        <v>9.8000000000000007</v>
      </c>
      <c r="E5" s="2">
        <f t="shared" si="0"/>
        <v>5.9</v>
      </c>
      <c r="F5" s="33"/>
      <c r="G5" s="31"/>
      <c r="H5" s="31"/>
      <c r="I5" s="31"/>
      <c r="J5" s="31"/>
      <c r="K5" s="31"/>
      <c r="L5" s="31"/>
      <c r="M5" s="31"/>
      <c r="N5" s="31"/>
      <c r="O5" s="31"/>
    </row>
    <row r="6" spans="1:17" x14ac:dyDescent="0.25">
      <c r="A6" s="28" t="s">
        <v>49</v>
      </c>
      <c r="B6" s="1" t="s">
        <v>50</v>
      </c>
      <c r="C6" s="2">
        <v>5.9</v>
      </c>
      <c r="D6" s="2">
        <v>10.8</v>
      </c>
      <c r="E6" s="2">
        <f t="shared" si="0"/>
        <v>5.9</v>
      </c>
      <c r="F6" s="33"/>
      <c r="G6" s="31"/>
      <c r="H6" s="31"/>
      <c r="I6" s="31"/>
      <c r="J6" s="31"/>
      <c r="K6" s="31"/>
      <c r="L6" s="31"/>
      <c r="M6" s="31"/>
      <c r="N6" s="31"/>
      <c r="O6" s="31"/>
    </row>
    <row r="7" spans="1:17" x14ac:dyDescent="0.25">
      <c r="A7" s="28" t="s">
        <v>59</v>
      </c>
      <c r="B7" s="1" t="s">
        <v>60</v>
      </c>
      <c r="C7" s="2">
        <v>6.15</v>
      </c>
      <c r="D7" s="2">
        <v>12.7</v>
      </c>
      <c r="E7" s="2">
        <f t="shared" si="0"/>
        <v>6.15</v>
      </c>
      <c r="F7" s="33"/>
      <c r="G7" s="31"/>
      <c r="H7" s="31"/>
      <c r="I7" s="31"/>
      <c r="J7" s="31"/>
      <c r="K7" s="31"/>
      <c r="L7" s="31"/>
      <c r="M7" s="31"/>
      <c r="N7" s="31"/>
      <c r="O7" s="31"/>
    </row>
    <row r="8" spans="1:17" x14ac:dyDescent="0.25">
      <c r="A8" s="28" t="s">
        <v>51</v>
      </c>
      <c r="B8" s="1" t="s">
        <v>52</v>
      </c>
      <c r="C8" s="2">
        <v>6.7</v>
      </c>
      <c r="D8" s="2">
        <v>11.9</v>
      </c>
      <c r="E8" s="2">
        <f t="shared" si="0"/>
        <v>6.7</v>
      </c>
      <c r="F8" s="33"/>
      <c r="G8" s="31"/>
      <c r="H8" s="31"/>
      <c r="I8" s="31"/>
      <c r="J8" s="31"/>
      <c r="K8" s="31"/>
      <c r="L8" s="31"/>
      <c r="M8" s="31"/>
      <c r="N8" s="31"/>
      <c r="O8" s="31"/>
    </row>
    <row r="9" spans="1:17" x14ac:dyDescent="0.25">
      <c r="A9" s="28" t="s">
        <v>55</v>
      </c>
      <c r="B9" s="1" t="s">
        <v>56</v>
      </c>
      <c r="C9" s="2">
        <v>7.8</v>
      </c>
      <c r="D9" s="2">
        <v>13</v>
      </c>
      <c r="E9" s="2">
        <f t="shared" si="0"/>
        <v>7.8</v>
      </c>
      <c r="F9" s="33"/>
      <c r="G9" s="31"/>
      <c r="H9" s="31"/>
      <c r="I9" s="31"/>
      <c r="J9" s="31"/>
      <c r="K9" s="31"/>
      <c r="L9" s="31"/>
      <c r="M9" s="31"/>
      <c r="N9" s="31"/>
      <c r="O9" s="31"/>
    </row>
    <row r="10" spans="1:17" x14ac:dyDescent="0.25">
      <c r="A10" s="28" t="s">
        <v>57</v>
      </c>
      <c r="B10" s="1" t="s">
        <v>58</v>
      </c>
      <c r="C10" s="2">
        <v>7.85</v>
      </c>
      <c r="D10" s="2">
        <v>13.1</v>
      </c>
      <c r="E10" s="2">
        <f t="shared" si="0"/>
        <v>7.85</v>
      </c>
      <c r="F10" s="33"/>
      <c r="G10" s="31"/>
      <c r="H10" s="31"/>
      <c r="I10" s="31"/>
      <c r="J10" s="31"/>
      <c r="K10" s="31"/>
      <c r="L10" s="31"/>
      <c r="M10" s="31"/>
      <c r="N10" s="31"/>
      <c r="O10" s="31"/>
    </row>
    <row r="11" spans="1:17" x14ac:dyDescent="0.25">
      <c r="A11" s="28" t="s">
        <v>81</v>
      </c>
      <c r="B11" s="1" t="s">
        <v>82</v>
      </c>
      <c r="C11" s="2">
        <v>9.9499999999999993</v>
      </c>
      <c r="D11" s="2">
        <v>16.600000000000001</v>
      </c>
      <c r="E11" s="2">
        <f t="shared" si="0"/>
        <v>9.9499999999999993</v>
      </c>
      <c r="F11" s="33"/>
      <c r="G11" s="31"/>
      <c r="H11" s="31"/>
      <c r="I11" s="31"/>
      <c r="J11" s="31"/>
      <c r="K11" s="31"/>
      <c r="L11" s="31"/>
      <c r="M11" s="31"/>
      <c r="N11" s="31"/>
      <c r="O11" s="31"/>
    </row>
    <row r="12" spans="1:17" x14ac:dyDescent="0.25">
      <c r="A12" s="28" t="s">
        <v>79</v>
      </c>
      <c r="B12" s="1" t="s">
        <v>80</v>
      </c>
      <c r="C12" s="2">
        <v>10.35</v>
      </c>
      <c r="D12" s="2">
        <v>18.8</v>
      </c>
      <c r="E12" s="2">
        <f t="shared" si="0"/>
        <v>10.35</v>
      </c>
      <c r="F12" s="33"/>
      <c r="G12" s="31"/>
      <c r="H12" s="31"/>
      <c r="I12" s="31"/>
      <c r="J12" s="31"/>
      <c r="K12" s="31"/>
      <c r="L12" s="31"/>
      <c r="M12" s="31"/>
      <c r="N12" s="31"/>
      <c r="O12" s="31"/>
    </row>
    <row r="13" spans="1:17" x14ac:dyDescent="0.25">
      <c r="A13" s="28" t="s">
        <v>77</v>
      </c>
      <c r="B13" s="1" t="s">
        <v>78</v>
      </c>
      <c r="C13" s="2">
        <v>10.35</v>
      </c>
      <c r="D13" s="2">
        <v>18.8</v>
      </c>
      <c r="E13" s="2">
        <f t="shared" si="0"/>
        <v>10.35</v>
      </c>
      <c r="F13" s="33"/>
      <c r="G13" s="31"/>
      <c r="H13" s="31"/>
      <c r="I13" s="31"/>
      <c r="J13" s="31"/>
      <c r="K13" s="31"/>
      <c r="L13" s="31"/>
      <c r="M13" s="31"/>
      <c r="N13" s="31"/>
      <c r="O13" s="31"/>
    </row>
    <row r="14" spans="1:17" x14ac:dyDescent="0.25">
      <c r="A14" s="28" t="s">
        <v>67</v>
      </c>
      <c r="B14" s="1" t="s">
        <v>68</v>
      </c>
      <c r="C14" s="2">
        <v>13.75</v>
      </c>
      <c r="D14" s="2">
        <v>20.6</v>
      </c>
      <c r="E14" s="2">
        <f t="shared" si="0"/>
        <v>13.75</v>
      </c>
      <c r="F14" s="33"/>
      <c r="G14" s="31"/>
      <c r="H14" s="31"/>
      <c r="I14" s="31"/>
      <c r="J14" s="31"/>
      <c r="K14" s="31"/>
      <c r="L14" s="31"/>
      <c r="M14" s="31"/>
      <c r="N14" s="31"/>
      <c r="O14" s="31"/>
    </row>
    <row r="15" spans="1:17" x14ac:dyDescent="0.25">
      <c r="A15" s="28" t="s">
        <v>65</v>
      </c>
      <c r="B15" s="1" t="s">
        <v>66</v>
      </c>
      <c r="C15" s="2">
        <v>13.75</v>
      </c>
      <c r="D15" s="2">
        <v>20.6</v>
      </c>
      <c r="E15" s="2">
        <f t="shared" si="0"/>
        <v>13.75</v>
      </c>
      <c r="F15" s="33"/>
      <c r="G15" s="31"/>
      <c r="H15" s="31"/>
      <c r="I15" s="31"/>
      <c r="J15" s="31"/>
      <c r="K15" s="31"/>
      <c r="L15" s="31"/>
      <c r="M15" s="31"/>
      <c r="N15" s="31"/>
      <c r="O15" s="31"/>
    </row>
    <row r="16" spans="1:17" x14ac:dyDescent="0.25">
      <c r="A16" s="28" t="s">
        <v>61</v>
      </c>
      <c r="B16" s="1" t="s">
        <v>62</v>
      </c>
      <c r="C16" s="2">
        <v>13.75</v>
      </c>
      <c r="D16" s="2">
        <v>20.6</v>
      </c>
      <c r="E16" s="2">
        <f t="shared" si="0"/>
        <v>13.75</v>
      </c>
      <c r="F16" s="33"/>
      <c r="G16" s="31"/>
      <c r="H16" s="31"/>
      <c r="I16" s="31"/>
      <c r="J16" s="31"/>
      <c r="K16" s="31"/>
      <c r="L16" s="31"/>
      <c r="M16" s="31"/>
      <c r="N16" s="31"/>
      <c r="O16" s="31"/>
    </row>
    <row r="17" spans="1:15" x14ac:dyDescent="0.25">
      <c r="A17" s="28" t="s">
        <v>63</v>
      </c>
      <c r="B17" s="1" t="s">
        <v>64</v>
      </c>
      <c r="C17" s="2">
        <v>13.75</v>
      </c>
      <c r="D17" s="2">
        <v>20.6</v>
      </c>
      <c r="E17" s="2">
        <f t="shared" si="0"/>
        <v>13.75</v>
      </c>
      <c r="F17" s="33"/>
      <c r="G17" s="31"/>
      <c r="H17" s="31"/>
      <c r="I17" s="31"/>
      <c r="J17" s="31"/>
      <c r="K17" s="31"/>
      <c r="L17" s="31"/>
      <c r="M17" s="31"/>
      <c r="N17" s="31"/>
      <c r="O17" s="31"/>
    </row>
    <row r="18" spans="1:15" x14ac:dyDescent="0.25">
      <c r="A18" s="28" t="s">
        <v>71</v>
      </c>
      <c r="B18" s="1" t="s">
        <v>72</v>
      </c>
      <c r="C18" s="2">
        <v>14.75</v>
      </c>
      <c r="D18" s="2">
        <v>22.15</v>
      </c>
      <c r="E18" s="2">
        <f t="shared" si="0"/>
        <v>14.75</v>
      </c>
      <c r="F18" s="33"/>
      <c r="G18" s="31"/>
      <c r="H18" s="31"/>
      <c r="I18" s="31"/>
      <c r="J18" s="31"/>
      <c r="K18" s="31"/>
      <c r="L18" s="31"/>
      <c r="M18" s="31"/>
      <c r="N18" s="31"/>
      <c r="O18" s="31"/>
    </row>
    <row r="19" spans="1:15" x14ac:dyDescent="0.25">
      <c r="A19" s="28" t="s">
        <v>73</v>
      </c>
      <c r="B19" s="1" t="s">
        <v>74</v>
      </c>
      <c r="C19" s="2">
        <v>14.75</v>
      </c>
      <c r="D19" s="2">
        <v>22.15</v>
      </c>
      <c r="E19" s="2">
        <f t="shared" si="0"/>
        <v>14.75</v>
      </c>
      <c r="F19" s="33"/>
      <c r="G19" s="31"/>
      <c r="H19" s="31"/>
      <c r="I19" s="31"/>
      <c r="J19" s="31"/>
      <c r="K19" s="31"/>
      <c r="L19" s="31"/>
      <c r="M19" s="31"/>
      <c r="N19" s="31"/>
      <c r="O19" s="31"/>
    </row>
    <row r="20" spans="1:15" x14ac:dyDescent="0.25">
      <c r="A20" s="28" t="s">
        <v>69</v>
      </c>
      <c r="B20" s="1" t="s">
        <v>70</v>
      </c>
      <c r="C20" s="2">
        <v>14.75</v>
      </c>
      <c r="D20" s="2">
        <v>22.15</v>
      </c>
      <c r="E20" s="2">
        <f t="shared" si="0"/>
        <v>14.75</v>
      </c>
      <c r="F20" s="33"/>
      <c r="G20" s="31"/>
      <c r="H20" s="31"/>
      <c r="I20" s="31"/>
      <c r="J20" s="31"/>
      <c r="K20" s="31"/>
      <c r="L20" s="31"/>
      <c r="M20" s="31"/>
      <c r="N20" s="31"/>
      <c r="O20" s="31"/>
    </row>
    <row r="21" spans="1:15" x14ac:dyDescent="0.25">
      <c r="A21" s="28" t="s">
        <v>75</v>
      </c>
      <c r="B21" s="1" t="s">
        <v>76</v>
      </c>
      <c r="C21" s="2">
        <v>15.45</v>
      </c>
      <c r="D21" s="2">
        <v>25.45</v>
      </c>
      <c r="E21" s="2">
        <f t="shared" si="0"/>
        <v>15.45</v>
      </c>
      <c r="F21" s="33"/>
      <c r="G21" s="31"/>
      <c r="H21" s="31"/>
      <c r="I21" s="31"/>
      <c r="J21" s="31"/>
      <c r="K21" s="31"/>
      <c r="L21" s="31"/>
      <c r="M21" s="31"/>
      <c r="N21" s="31"/>
      <c r="O21" s="31"/>
    </row>
    <row r="22" spans="1:15" x14ac:dyDescent="0.25">
      <c r="A22" s="28" t="s">
        <v>86</v>
      </c>
      <c r="B22" s="1" t="s">
        <v>87</v>
      </c>
      <c r="C22" s="2">
        <v>20.85</v>
      </c>
      <c r="D22" s="2">
        <v>31.3</v>
      </c>
      <c r="E22" s="2">
        <f t="shared" si="0"/>
        <v>20.85</v>
      </c>
      <c r="F22" s="33"/>
      <c r="G22" s="31"/>
      <c r="H22" s="31"/>
      <c r="I22" s="31"/>
      <c r="J22" s="31"/>
      <c r="K22" s="31"/>
      <c r="L22" s="31"/>
      <c r="M22" s="31"/>
      <c r="N22" s="31"/>
      <c r="O22" s="31"/>
    </row>
    <row r="23" spans="1:15" x14ac:dyDescent="0.25">
      <c r="A23" s="28" t="s">
        <v>84</v>
      </c>
      <c r="B23" s="1" t="s">
        <v>85</v>
      </c>
      <c r="C23" s="2">
        <v>20.85</v>
      </c>
      <c r="D23" s="2">
        <v>31.3</v>
      </c>
      <c r="E23" s="2">
        <f t="shared" si="0"/>
        <v>20.85</v>
      </c>
      <c r="F23" s="33"/>
      <c r="G23" s="31"/>
      <c r="H23" s="31"/>
      <c r="I23" s="31"/>
      <c r="J23" s="31"/>
      <c r="K23" s="31"/>
      <c r="L23" s="31"/>
      <c r="M23" s="31"/>
      <c r="N23" s="31"/>
      <c r="O23" s="31"/>
    </row>
    <row r="24" spans="1:15" x14ac:dyDescent="0.25">
      <c r="A24" s="28" t="s">
        <v>96</v>
      </c>
      <c r="B24" s="1" t="s">
        <v>97</v>
      </c>
      <c r="C24" s="2">
        <v>21</v>
      </c>
      <c r="D24" s="2">
        <v>31.5</v>
      </c>
      <c r="E24" s="2">
        <f t="shared" si="0"/>
        <v>21</v>
      </c>
      <c r="F24" s="33"/>
      <c r="G24" s="31"/>
      <c r="H24" s="31"/>
      <c r="I24" s="31"/>
      <c r="J24" s="31"/>
      <c r="K24" s="31"/>
      <c r="L24" s="31"/>
      <c r="M24" s="31"/>
      <c r="N24" s="31"/>
      <c r="O24" s="31"/>
    </row>
    <row r="25" spans="1:15" x14ac:dyDescent="0.25">
      <c r="A25" s="28" t="s">
        <v>98</v>
      </c>
      <c r="B25" s="1" t="s">
        <v>99</v>
      </c>
      <c r="C25" s="2">
        <v>21</v>
      </c>
      <c r="D25" s="2">
        <v>31.5</v>
      </c>
      <c r="E25" s="2">
        <f t="shared" si="0"/>
        <v>21</v>
      </c>
      <c r="F25" s="33"/>
      <c r="G25" s="31"/>
      <c r="H25" s="31"/>
      <c r="I25" s="31"/>
      <c r="J25" s="31"/>
      <c r="K25" s="31"/>
      <c r="L25" s="31"/>
      <c r="M25" s="31"/>
      <c r="N25" s="31"/>
      <c r="O25" s="31"/>
    </row>
    <row r="26" spans="1:15" x14ac:dyDescent="0.25">
      <c r="A26" s="28" t="s">
        <v>100</v>
      </c>
      <c r="B26" s="1" t="s">
        <v>101</v>
      </c>
      <c r="C26" s="2">
        <v>21</v>
      </c>
      <c r="D26" s="2">
        <v>31.5</v>
      </c>
      <c r="E26" s="2">
        <f t="shared" si="0"/>
        <v>21</v>
      </c>
      <c r="F26" s="33"/>
      <c r="G26" s="31"/>
      <c r="H26" s="31"/>
      <c r="I26" s="31"/>
      <c r="J26" s="31"/>
      <c r="K26" s="31"/>
      <c r="L26" s="31"/>
      <c r="M26" s="31"/>
      <c r="N26" s="31"/>
      <c r="O26" s="31"/>
    </row>
    <row r="27" spans="1:15" x14ac:dyDescent="0.25">
      <c r="A27" s="28" t="s">
        <v>102</v>
      </c>
      <c r="B27" s="1" t="s">
        <v>103</v>
      </c>
      <c r="C27" s="2">
        <v>21</v>
      </c>
      <c r="D27" s="2">
        <v>31.5</v>
      </c>
      <c r="E27" s="2">
        <f t="shared" si="0"/>
        <v>21</v>
      </c>
      <c r="F27" s="33"/>
      <c r="G27" s="31"/>
      <c r="H27" s="31"/>
      <c r="I27" s="31"/>
      <c r="J27" s="31"/>
      <c r="K27" s="31"/>
      <c r="L27" s="31"/>
      <c r="M27" s="31"/>
      <c r="N27" s="31"/>
      <c r="O27" s="31"/>
    </row>
    <row r="28" spans="1:15" x14ac:dyDescent="0.25">
      <c r="A28" s="28" t="s">
        <v>104</v>
      </c>
      <c r="B28" s="1" t="s">
        <v>105</v>
      </c>
      <c r="C28" s="2">
        <v>21</v>
      </c>
      <c r="D28" s="2">
        <v>31.5</v>
      </c>
      <c r="E28" s="27">
        <f t="shared" si="0"/>
        <v>21</v>
      </c>
      <c r="F28" s="34"/>
      <c r="G28" s="31"/>
      <c r="H28" s="31"/>
      <c r="I28" s="31"/>
      <c r="J28" s="31"/>
      <c r="K28" s="31"/>
      <c r="L28" s="31"/>
      <c r="M28" s="31"/>
      <c r="N28" s="31"/>
      <c r="O28" s="31"/>
    </row>
    <row r="29" spans="1:15" x14ac:dyDescent="0.25">
      <c r="A29" s="28" t="s">
        <v>106</v>
      </c>
      <c r="B29" s="1" t="s">
        <v>107</v>
      </c>
      <c r="C29" s="2">
        <v>21</v>
      </c>
      <c r="D29" s="2">
        <v>31.5</v>
      </c>
      <c r="E29" s="27">
        <f t="shared" si="0"/>
        <v>21</v>
      </c>
      <c r="F29" s="34"/>
      <c r="G29" s="31"/>
      <c r="H29" s="31"/>
      <c r="I29" s="31"/>
      <c r="J29" s="31"/>
      <c r="K29" s="31"/>
      <c r="L29" s="31"/>
      <c r="M29" s="31"/>
      <c r="N29" s="31"/>
      <c r="O29" s="31"/>
    </row>
    <row r="30" spans="1:15" x14ac:dyDescent="0.25">
      <c r="A30" s="28" t="s">
        <v>90</v>
      </c>
      <c r="B30" s="1" t="s">
        <v>91</v>
      </c>
      <c r="C30" s="2">
        <v>22.6</v>
      </c>
      <c r="D30" s="2">
        <v>34.700000000000003</v>
      </c>
      <c r="E30" s="2">
        <f t="shared" si="0"/>
        <v>22.6</v>
      </c>
      <c r="F30" s="33"/>
      <c r="G30" s="31"/>
      <c r="H30" s="31"/>
      <c r="I30" s="31"/>
      <c r="J30" s="31"/>
      <c r="K30" s="31"/>
      <c r="L30" s="31"/>
      <c r="M30" s="31"/>
      <c r="N30" s="31"/>
      <c r="O30" s="31"/>
    </row>
    <row r="31" spans="1:15" x14ac:dyDescent="0.25">
      <c r="A31" s="28" t="s">
        <v>108</v>
      </c>
      <c r="B31" s="1" t="s">
        <v>83</v>
      </c>
      <c r="C31" s="2">
        <v>32.6</v>
      </c>
      <c r="D31" s="2">
        <v>54.1</v>
      </c>
      <c r="E31" s="2">
        <f t="shared" si="0"/>
        <v>32.6</v>
      </c>
      <c r="F31" s="33"/>
      <c r="G31" s="31"/>
      <c r="H31" s="31"/>
      <c r="I31" s="31"/>
      <c r="J31" s="31"/>
      <c r="K31" s="31"/>
      <c r="L31" s="31"/>
      <c r="M31" s="31"/>
      <c r="N31" s="31"/>
      <c r="O31" s="31"/>
    </row>
    <row r="32" spans="1:15" x14ac:dyDescent="0.25">
      <c r="A32" s="28" t="s">
        <v>94</v>
      </c>
      <c r="B32" s="1" t="s">
        <v>95</v>
      </c>
      <c r="C32" s="2">
        <v>55.5</v>
      </c>
      <c r="D32" s="2">
        <v>92.7</v>
      </c>
      <c r="E32" s="2">
        <f t="shared" si="0"/>
        <v>55.5</v>
      </c>
      <c r="F32" s="33"/>
      <c r="G32" s="31"/>
      <c r="H32" s="31"/>
      <c r="I32" s="31"/>
      <c r="J32" s="31"/>
      <c r="K32" s="31"/>
      <c r="L32" s="31"/>
      <c r="M32" s="31"/>
      <c r="N32" s="31"/>
      <c r="O32" s="31"/>
    </row>
    <row r="33" spans="1:15" x14ac:dyDescent="0.25">
      <c r="A33" s="28" t="s">
        <v>92</v>
      </c>
      <c r="B33" s="1" t="s">
        <v>93</v>
      </c>
      <c r="C33" s="2">
        <v>55.5</v>
      </c>
      <c r="D33" s="2">
        <v>92.7</v>
      </c>
      <c r="E33" s="2">
        <f t="shared" si="0"/>
        <v>55.5</v>
      </c>
      <c r="F33" s="33"/>
      <c r="G33" s="31"/>
      <c r="H33" s="31"/>
      <c r="I33" s="31"/>
      <c r="J33" s="31"/>
      <c r="K33" s="31"/>
      <c r="L33" s="31"/>
      <c r="M33" s="31"/>
      <c r="N33" s="31"/>
      <c r="O33" s="31"/>
    </row>
    <row r="34" spans="1:15" x14ac:dyDescent="0.25">
      <c r="A34" s="28" t="s">
        <v>88</v>
      </c>
      <c r="B34" s="1" t="s">
        <v>89</v>
      </c>
      <c r="C34" s="2">
        <v>55.5</v>
      </c>
      <c r="D34" s="2">
        <v>92.7</v>
      </c>
      <c r="E34" s="2">
        <f t="shared" si="0"/>
        <v>55.5</v>
      </c>
      <c r="F34" s="33"/>
      <c r="G34" s="31"/>
      <c r="H34" s="31"/>
      <c r="I34" s="31"/>
      <c r="J34" s="31"/>
      <c r="K34" s="31"/>
      <c r="L34" s="31"/>
      <c r="M34" s="31"/>
      <c r="N34" s="31"/>
      <c r="O34" s="31"/>
    </row>
  </sheetData>
  <sheetProtection sort="0" autoFilter="0"/>
  <autoFilter ref="A2:E34"/>
  <mergeCells count="3">
    <mergeCell ref="A1:A2"/>
    <mergeCell ref="B1:B2"/>
    <mergeCell ref="C1:E1"/>
  </mergeCells>
  <hyperlinks>
    <hyperlink ref="Q1" r:id="rId1"/>
    <hyperlink ref="Q2" r:id="rId2"/>
  </hyperlinks>
  <pageMargins left="0.70866141732283472" right="0.70866141732283472" top="0.74803149606299213" bottom="0.74803149606299213" header="0.31496062992125984" footer="0.31496062992125984"/>
  <pageSetup paperSize="9" scale="80" orientation="landscape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40"/>
  <sheetViews>
    <sheetView zoomScaleNormal="100" zoomScaleSheetLayoutView="100" workbookViewId="0">
      <selection activeCell="D39" sqref="D39"/>
    </sheetView>
  </sheetViews>
  <sheetFormatPr baseColWidth="10" defaultRowHeight="15" x14ac:dyDescent="0.25"/>
  <cols>
    <col min="1" max="1" width="18.85546875" style="1" customWidth="1"/>
    <col min="2" max="2" width="10.28515625" style="1" bestFit="1" customWidth="1"/>
    <col min="3" max="3" width="11.5703125" bestFit="1" customWidth="1"/>
    <col min="4" max="5" width="2.85546875" customWidth="1"/>
    <col min="14" max="14" width="3" customWidth="1"/>
  </cols>
  <sheetData>
    <row r="1" spans="1:14" x14ac:dyDescent="0.25">
      <c r="A1" s="19" t="s">
        <v>158</v>
      </c>
      <c r="B1" s="19" t="s">
        <v>159</v>
      </c>
      <c r="C1" s="19" t="s">
        <v>136</v>
      </c>
      <c r="E1" s="31"/>
      <c r="F1" s="31"/>
      <c r="G1" s="31"/>
      <c r="H1" s="31"/>
      <c r="I1" s="31"/>
      <c r="J1" s="31"/>
      <c r="K1" s="31"/>
      <c r="L1" s="31"/>
      <c r="M1" s="31"/>
      <c r="N1" s="31"/>
    </row>
    <row r="2" spans="1:14" x14ac:dyDescent="0.25">
      <c r="A2" s="1" t="s">
        <v>113</v>
      </c>
      <c r="B2" s="1" t="s">
        <v>10</v>
      </c>
      <c r="C2" s="2">
        <v>0</v>
      </c>
      <c r="E2" s="31"/>
      <c r="F2" s="31"/>
      <c r="G2" s="31"/>
      <c r="H2" s="31"/>
      <c r="I2" s="31"/>
      <c r="J2" s="31"/>
      <c r="K2" s="31"/>
      <c r="L2" s="31"/>
      <c r="M2" s="31"/>
      <c r="N2" s="31"/>
    </row>
    <row r="3" spans="1:14" x14ac:dyDescent="0.25">
      <c r="A3" s="1" t="s">
        <v>116</v>
      </c>
      <c r="B3" s="1" t="s">
        <v>114</v>
      </c>
      <c r="C3" s="2">
        <v>15.03</v>
      </c>
      <c r="E3" s="31"/>
      <c r="F3" s="31"/>
      <c r="G3" s="31"/>
      <c r="H3" s="31"/>
      <c r="I3" s="31"/>
      <c r="J3" s="31"/>
      <c r="K3" s="31"/>
      <c r="L3" s="31"/>
      <c r="M3" s="31"/>
      <c r="N3" s="31"/>
    </row>
    <row r="4" spans="1:14" x14ac:dyDescent="0.25">
      <c r="A4" s="1" t="s">
        <v>117</v>
      </c>
      <c r="B4" s="1" t="s">
        <v>115</v>
      </c>
      <c r="C4" s="2">
        <v>6.12</v>
      </c>
      <c r="E4" s="31"/>
      <c r="F4" s="31"/>
      <c r="G4" s="31"/>
      <c r="H4" s="31"/>
      <c r="I4" s="31"/>
      <c r="J4" s="31"/>
      <c r="K4" s="31"/>
      <c r="L4" s="31"/>
      <c r="M4" s="31"/>
      <c r="N4" s="31"/>
    </row>
    <row r="5" spans="1:14" x14ac:dyDescent="0.25">
      <c r="A5" s="1" t="s">
        <v>118</v>
      </c>
      <c r="B5" s="1" t="s">
        <v>119</v>
      </c>
      <c r="C5" s="2">
        <v>4</v>
      </c>
      <c r="E5" s="31"/>
      <c r="F5" s="31"/>
      <c r="G5" s="31"/>
      <c r="H5" s="31"/>
      <c r="I5" s="31"/>
      <c r="J5" s="31"/>
      <c r="K5" s="31"/>
      <c r="L5" s="31"/>
      <c r="M5" s="31"/>
      <c r="N5" s="31"/>
    </row>
    <row r="6" spans="1:14" x14ac:dyDescent="0.25">
      <c r="A6" s="1" t="s">
        <v>120</v>
      </c>
      <c r="B6" s="1" t="s">
        <v>121</v>
      </c>
      <c r="C6" s="2">
        <v>8</v>
      </c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x14ac:dyDescent="0.25">
      <c r="A7" s="1" t="s">
        <v>122</v>
      </c>
      <c r="B7" s="1" t="s">
        <v>123</v>
      </c>
      <c r="C7" s="2">
        <v>5</v>
      </c>
      <c r="E7" s="31"/>
      <c r="F7" s="31"/>
      <c r="G7" s="31"/>
      <c r="H7" s="31"/>
      <c r="I7" s="31"/>
      <c r="J7" s="31"/>
      <c r="K7" s="31"/>
      <c r="L7" s="31"/>
      <c r="M7" s="31"/>
      <c r="N7" s="31"/>
    </row>
    <row r="8" spans="1:14" x14ac:dyDescent="0.25">
      <c r="C8" s="2"/>
      <c r="E8" s="31"/>
      <c r="F8" s="31"/>
      <c r="G8" s="31"/>
      <c r="H8" s="31"/>
      <c r="I8" s="31"/>
      <c r="J8" s="31"/>
      <c r="K8" s="31"/>
      <c r="L8" s="31"/>
      <c r="M8" s="31"/>
      <c r="N8" s="31"/>
    </row>
    <row r="9" spans="1:14" x14ac:dyDescent="0.25">
      <c r="C9" s="2"/>
      <c r="E9" s="31"/>
      <c r="F9" s="31"/>
      <c r="G9" s="31"/>
      <c r="H9" s="31"/>
      <c r="I9" s="31"/>
      <c r="J9" s="31"/>
      <c r="K9" s="31"/>
      <c r="L9" s="31"/>
      <c r="M9" s="31"/>
      <c r="N9" s="31"/>
    </row>
    <row r="10" spans="1:14" x14ac:dyDescent="0.25">
      <c r="C10" s="2"/>
      <c r="E10" s="31"/>
      <c r="F10" s="31"/>
      <c r="G10" s="31"/>
      <c r="H10" s="31"/>
      <c r="I10" s="31"/>
      <c r="J10" s="31"/>
      <c r="K10" s="31"/>
      <c r="L10" s="31"/>
      <c r="M10" s="31"/>
      <c r="N10" s="31"/>
    </row>
    <row r="11" spans="1:14" x14ac:dyDescent="0.25">
      <c r="C11" s="2"/>
      <c r="E11" s="31"/>
      <c r="F11" s="31"/>
      <c r="G11" s="31"/>
      <c r="H11" s="31"/>
      <c r="I11" s="31"/>
      <c r="J11" s="31"/>
      <c r="K11" s="31"/>
      <c r="L11" s="31"/>
      <c r="M11" s="31"/>
      <c r="N11" s="31"/>
    </row>
    <row r="12" spans="1:14" x14ac:dyDescent="0.25">
      <c r="C12" s="2"/>
      <c r="E12" s="31"/>
      <c r="F12" s="31"/>
      <c r="G12" s="31"/>
      <c r="H12" s="31"/>
      <c r="I12" s="31"/>
      <c r="J12" s="31"/>
      <c r="K12" s="31"/>
      <c r="L12" s="31"/>
      <c r="M12" s="31"/>
      <c r="N12" s="31"/>
    </row>
    <row r="13" spans="1:14" x14ac:dyDescent="0.25">
      <c r="C13" s="2"/>
      <c r="E13" s="31"/>
      <c r="F13" s="31"/>
      <c r="G13" s="31"/>
      <c r="H13" s="31"/>
      <c r="I13" s="31"/>
      <c r="J13" s="31"/>
      <c r="K13" s="31"/>
      <c r="L13" s="31"/>
      <c r="M13" s="31"/>
      <c r="N13" s="31"/>
    </row>
    <row r="14" spans="1:14" x14ac:dyDescent="0.25">
      <c r="C14" s="2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5" spans="1:14" x14ac:dyDescent="0.25">
      <c r="C15" s="2"/>
      <c r="E15" s="31"/>
      <c r="F15" s="31"/>
      <c r="G15" s="31"/>
      <c r="H15" s="31"/>
      <c r="I15" s="31"/>
      <c r="J15" s="31"/>
      <c r="K15" s="31"/>
      <c r="L15" s="31"/>
      <c r="M15" s="31"/>
      <c r="N15" s="31"/>
    </row>
    <row r="16" spans="1:14" x14ac:dyDescent="0.25">
      <c r="C16" s="2"/>
      <c r="E16" s="31"/>
      <c r="F16" s="31"/>
      <c r="G16" s="31"/>
      <c r="H16" s="31"/>
      <c r="I16" s="31"/>
      <c r="J16" s="31"/>
      <c r="K16" s="31"/>
      <c r="L16" s="31"/>
      <c r="M16" s="31"/>
      <c r="N16" s="31"/>
    </row>
    <row r="17" spans="3:14" x14ac:dyDescent="0.25">
      <c r="C17" s="2"/>
      <c r="E17" s="31"/>
      <c r="F17" s="31"/>
      <c r="G17" s="31"/>
      <c r="H17" s="31"/>
      <c r="I17" s="31"/>
      <c r="J17" s="31"/>
      <c r="K17" s="31"/>
      <c r="L17" s="31"/>
      <c r="M17" s="31"/>
      <c r="N17" s="31"/>
    </row>
    <row r="18" spans="3:14" x14ac:dyDescent="0.25">
      <c r="C18" s="2"/>
      <c r="E18" s="31"/>
      <c r="F18" s="31"/>
      <c r="G18" s="31"/>
      <c r="H18" s="31"/>
      <c r="I18" s="31"/>
      <c r="J18" s="31"/>
      <c r="K18" s="31"/>
      <c r="L18" s="31"/>
      <c r="M18" s="31"/>
      <c r="N18" s="31"/>
    </row>
    <row r="19" spans="3:14" x14ac:dyDescent="0.25">
      <c r="C19" s="2"/>
      <c r="E19" s="31"/>
      <c r="F19" s="31"/>
      <c r="G19" s="31"/>
      <c r="H19" s="31"/>
      <c r="I19" s="31"/>
      <c r="J19" s="31"/>
      <c r="K19" s="31"/>
      <c r="L19" s="31"/>
      <c r="M19" s="31"/>
      <c r="N19" s="31"/>
    </row>
    <row r="20" spans="3:14" x14ac:dyDescent="0.25">
      <c r="C20" s="2"/>
      <c r="E20" s="31"/>
      <c r="F20" s="31"/>
      <c r="G20" s="31"/>
      <c r="H20" s="31"/>
      <c r="I20" s="31"/>
      <c r="J20" s="31"/>
      <c r="K20" s="31"/>
      <c r="L20" s="31"/>
      <c r="M20" s="31"/>
      <c r="N20" s="31"/>
    </row>
    <row r="21" spans="3:14" x14ac:dyDescent="0.25">
      <c r="C21" s="2"/>
      <c r="E21" s="31"/>
      <c r="F21" s="31"/>
      <c r="G21" s="31"/>
      <c r="H21" s="31"/>
      <c r="I21" s="31"/>
      <c r="J21" s="31"/>
      <c r="K21" s="31"/>
      <c r="L21" s="31"/>
      <c r="M21" s="31"/>
      <c r="N21" s="31"/>
    </row>
    <row r="22" spans="3:14" x14ac:dyDescent="0.25">
      <c r="C22" s="2"/>
      <c r="E22" s="31"/>
      <c r="F22" s="31"/>
      <c r="G22" s="31"/>
      <c r="H22" s="31"/>
      <c r="I22" s="31"/>
      <c r="J22" s="31"/>
      <c r="K22" s="31"/>
      <c r="L22" s="31"/>
      <c r="M22" s="31"/>
      <c r="N22" s="31"/>
    </row>
    <row r="23" spans="3:14" x14ac:dyDescent="0.25">
      <c r="C23" s="2"/>
      <c r="E23" s="31"/>
      <c r="F23" s="31"/>
      <c r="G23" s="31"/>
      <c r="H23" s="31"/>
      <c r="I23" s="31"/>
      <c r="J23" s="31"/>
      <c r="K23" s="31"/>
      <c r="L23" s="31"/>
      <c r="M23" s="31"/>
      <c r="N23" s="31"/>
    </row>
    <row r="24" spans="3:14" x14ac:dyDescent="0.25">
      <c r="C24" s="2"/>
      <c r="E24" s="31"/>
      <c r="F24" s="31"/>
      <c r="G24" s="31"/>
      <c r="H24" s="31"/>
      <c r="I24" s="31"/>
      <c r="J24" s="31"/>
      <c r="K24" s="31"/>
      <c r="L24" s="31"/>
      <c r="M24" s="31"/>
      <c r="N24" s="31"/>
    </row>
    <row r="25" spans="3:14" x14ac:dyDescent="0.25">
      <c r="C25" s="2"/>
      <c r="E25" s="31"/>
      <c r="F25" s="31"/>
      <c r="G25" s="31"/>
      <c r="H25" s="31"/>
      <c r="I25" s="31"/>
      <c r="J25" s="31"/>
      <c r="K25" s="31"/>
      <c r="L25" s="31"/>
      <c r="M25" s="31"/>
      <c r="N25" s="31"/>
    </row>
    <row r="26" spans="3:14" x14ac:dyDescent="0.25">
      <c r="C26" s="2"/>
      <c r="E26" s="31"/>
      <c r="F26" s="31"/>
      <c r="G26" s="31"/>
      <c r="H26" s="31"/>
      <c r="I26" s="31"/>
      <c r="J26" s="31"/>
      <c r="K26" s="31"/>
      <c r="L26" s="31"/>
      <c r="M26" s="31"/>
      <c r="N26" s="31"/>
    </row>
    <row r="27" spans="3:14" x14ac:dyDescent="0.25">
      <c r="C27" s="2"/>
      <c r="E27" s="31"/>
      <c r="F27" s="31"/>
      <c r="G27" s="31"/>
      <c r="H27" s="31"/>
      <c r="I27" s="31"/>
      <c r="J27" s="31"/>
      <c r="K27" s="31"/>
      <c r="L27" s="31"/>
      <c r="M27" s="31"/>
      <c r="N27" s="31"/>
    </row>
    <row r="28" spans="3:14" x14ac:dyDescent="0.25">
      <c r="C28" s="2"/>
      <c r="E28" s="31"/>
      <c r="F28" s="31"/>
      <c r="G28" s="31"/>
      <c r="H28" s="31"/>
      <c r="I28" s="31"/>
      <c r="J28" s="31"/>
      <c r="K28" s="31"/>
      <c r="L28" s="31"/>
      <c r="M28" s="31"/>
      <c r="N28" s="31"/>
    </row>
    <row r="29" spans="3:14" x14ac:dyDescent="0.25">
      <c r="E29" s="31"/>
      <c r="F29" s="31"/>
      <c r="G29" s="31"/>
      <c r="H29" s="31"/>
      <c r="I29" s="31"/>
      <c r="J29" s="31"/>
      <c r="K29" s="31"/>
      <c r="L29" s="31"/>
      <c r="M29" s="31"/>
      <c r="N29" s="31"/>
    </row>
    <row r="30" spans="3:14" x14ac:dyDescent="0.25">
      <c r="E30" s="31"/>
      <c r="F30" s="31"/>
      <c r="G30" s="31"/>
      <c r="H30" s="31"/>
      <c r="I30" s="31"/>
      <c r="J30" s="31"/>
      <c r="K30" s="31"/>
      <c r="L30" s="31"/>
      <c r="M30" s="31"/>
      <c r="N30" s="31"/>
    </row>
    <row r="31" spans="3:14" x14ac:dyDescent="0.25">
      <c r="E31" s="31"/>
      <c r="F31" s="31"/>
      <c r="G31" s="31"/>
      <c r="H31" s="31"/>
      <c r="I31" s="31"/>
      <c r="J31" s="31"/>
      <c r="K31" s="31"/>
      <c r="L31" s="31"/>
      <c r="M31" s="31"/>
      <c r="N31" s="31"/>
    </row>
    <row r="32" spans="3:14" x14ac:dyDescent="0.25">
      <c r="E32" s="31"/>
      <c r="F32" s="31"/>
      <c r="G32" s="31"/>
      <c r="H32" s="31"/>
      <c r="I32" s="31"/>
      <c r="J32" s="31"/>
      <c r="K32" s="31"/>
      <c r="L32" s="31"/>
      <c r="M32" s="31"/>
      <c r="N32" s="31"/>
    </row>
    <row r="33" spans="5:14" x14ac:dyDescent="0.25">
      <c r="E33" s="31"/>
      <c r="F33" s="31"/>
      <c r="G33" s="31"/>
      <c r="H33" s="31"/>
      <c r="I33" s="31"/>
      <c r="J33" s="31"/>
      <c r="K33" s="31"/>
      <c r="L33" s="31"/>
      <c r="M33" s="31"/>
      <c r="N33" s="31"/>
    </row>
    <row r="34" spans="5:14" x14ac:dyDescent="0.25">
      <c r="E34" s="31"/>
      <c r="F34" s="31"/>
      <c r="G34" s="31"/>
      <c r="H34" s="31"/>
      <c r="I34" s="31"/>
      <c r="J34" s="31"/>
      <c r="K34" s="31"/>
      <c r="L34" s="31"/>
      <c r="M34" s="31"/>
      <c r="N34" s="31"/>
    </row>
    <row r="35" spans="5:14" x14ac:dyDescent="0.25">
      <c r="E35" s="31"/>
      <c r="F35" s="31"/>
      <c r="G35" s="31"/>
      <c r="H35" s="31"/>
      <c r="I35" s="31"/>
      <c r="J35" s="31"/>
      <c r="K35" s="31"/>
      <c r="L35" s="31"/>
      <c r="M35" s="31"/>
      <c r="N35" s="31"/>
    </row>
    <row r="36" spans="5:14" x14ac:dyDescent="0.25">
      <c r="E36" s="31"/>
      <c r="F36" s="31"/>
      <c r="G36" s="31"/>
      <c r="H36" s="31"/>
      <c r="I36" s="31"/>
      <c r="J36" s="31"/>
      <c r="K36" s="31"/>
      <c r="L36" s="31"/>
      <c r="M36" s="31"/>
      <c r="N36" s="31"/>
    </row>
    <row r="37" spans="5:14" x14ac:dyDescent="0.25">
      <c r="E37" s="31"/>
      <c r="F37" s="31"/>
      <c r="G37" s="31"/>
      <c r="H37" s="31"/>
      <c r="I37" s="31"/>
      <c r="J37" s="31"/>
      <c r="K37" s="31"/>
      <c r="L37" s="31"/>
      <c r="M37" s="31"/>
      <c r="N37" s="31"/>
    </row>
    <row r="38" spans="5:14" x14ac:dyDescent="0.25">
      <c r="E38" s="31"/>
      <c r="F38" s="31"/>
      <c r="G38" s="31"/>
      <c r="H38" s="31"/>
      <c r="I38" s="31"/>
      <c r="J38" s="31"/>
      <c r="K38" s="31"/>
      <c r="L38" s="31"/>
      <c r="M38" s="31"/>
      <c r="N38" s="31"/>
    </row>
    <row r="39" spans="5:14" x14ac:dyDescent="0.25">
      <c r="E39" s="31"/>
      <c r="F39" s="31"/>
      <c r="G39" s="31"/>
      <c r="H39" s="31"/>
      <c r="I39" s="31"/>
      <c r="J39" s="31"/>
      <c r="K39" s="31"/>
      <c r="L39" s="31"/>
      <c r="M39" s="31"/>
      <c r="N39" s="31"/>
    </row>
    <row r="40" spans="5:14" x14ac:dyDescent="0.25">
      <c r="E40" s="31"/>
      <c r="F40" s="31"/>
      <c r="G40" s="31"/>
      <c r="H40" s="31"/>
      <c r="I40" s="31"/>
      <c r="J40" s="31"/>
      <c r="K40" s="31"/>
      <c r="L40" s="31"/>
      <c r="M40" s="31"/>
      <c r="N40" s="31"/>
    </row>
  </sheetData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47</vt:i4>
      </vt:variant>
    </vt:vector>
  </HeadingPairs>
  <TitlesOfParts>
    <vt:vector size="54" baseType="lpstr">
      <vt:lpstr>Src_data</vt:lpstr>
      <vt:lpstr>Lists</vt:lpstr>
      <vt:lpstr>Extensions</vt:lpstr>
      <vt:lpstr>Find a price</vt:lpstr>
      <vt:lpstr>Make a quote</vt:lpstr>
      <vt:lpstr>Finishes</vt:lpstr>
      <vt:lpstr>Knobs</vt:lpstr>
      <vt:lpstr>fp_cyl_price</vt:lpstr>
      <vt:lpstr>fp_cyl_type</vt:lpstr>
      <vt:lpstr>fp_discount_rate</vt:lpstr>
      <vt:lpstr>fp_ext_6_yn</vt:lpstr>
      <vt:lpstr>fp_ext_init_yn</vt:lpstr>
      <vt:lpstr>fp_ext_yn</vt:lpstr>
      <vt:lpstr>fp_finishes</vt:lpstr>
      <vt:lpstr>fp_ins_length</vt:lpstr>
      <vt:lpstr>fp_key_price</vt:lpstr>
      <vt:lpstr>fp_key_type</vt:lpstr>
      <vt:lpstr>fp_knob_type</vt:lpstr>
      <vt:lpstr>fp_out_length</vt:lpstr>
      <vt:lpstr>fp_pin</vt:lpstr>
      <vt:lpstr>fp_profile</vt:lpstr>
      <vt:lpstr>fp_system</vt:lpstr>
      <vt:lpstr>list_cyl_type</vt:lpstr>
      <vt:lpstr>list_discount_rate</vt:lpstr>
      <vt:lpstr>list_finishes</vt:lpstr>
      <vt:lpstr>list_key_typ</vt:lpstr>
      <vt:lpstr>list_key_type</vt:lpstr>
      <vt:lpstr>list_knobs</vt:lpstr>
      <vt:lpstr>list_length_10</vt:lpstr>
      <vt:lpstr>list_length_ins</vt:lpstr>
      <vt:lpstr>list_length_out</vt:lpstr>
      <vt:lpstr>list_na</vt:lpstr>
      <vt:lpstr>list_pins</vt:lpstr>
      <vt:lpstr>list_profiles</vt:lpstr>
      <vt:lpstr>list_quantity</vt:lpstr>
      <vt:lpstr>list_systems</vt:lpstr>
      <vt:lpstr>list_yn</vt:lpstr>
      <vt:lpstr>sd_adval_6months</vt:lpstr>
      <vt:lpstr>sd_adval_6pins</vt:lpstr>
      <vt:lpstr>sd_adval_7pins</vt:lpstr>
      <vt:lpstr>sd_adval_ext_1</vt:lpstr>
      <vt:lpstr>sd_adval_ext_2</vt:lpstr>
      <vt:lpstr>sd_adval_GHS</vt:lpstr>
      <vt:lpstr>sd_adval_HS</vt:lpstr>
      <vt:lpstr>sd_adval_not_init</vt:lpstr>
      <vt:lpstr>sd_cyl_types</vt:lpstr>
      <vt:lpstr>sd_key_price_6</vt:lpstr>
      <vt:lpstr>sd_key_types</vt:lpstr>
      <vt:lpstr>sd_profiles</vt:lpstr>
      <vt:lpstr>tbl_base_cyl_price</vt:lpstr>
      <vt:lpstr>tbl_base_key_price</vt:lpstr>
      <vt:lpstr>tble_extensions</vt:lpstr>
      <vt:lpstr>Finishes!Zone_d_impression</vt:lpstr>
      <vt:lpstr>Knobs!Zone_d_impression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Victor.Martin@ces.eu</dc:creator>
  <cp:lastModifiedBy>Victor Martin</cp:lastModifiedBy>
  <cp:lastPrinted>2020-01-17T14:50:12Z</cp:lastPrinted>
  <dcterms:created xsi:type="dcterms:W3CDTF">2013-02-13T14:05:40Z</dcterms:created>
  <dcterms:modified xsi:type="dcterms:W3CDTF">2020-03-10T11:18:53Z</dcterms:modified>
</cp:coreProperties>
</file>