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d5999\Documents\Perso\INEO\"/>
    </mc:Choice>
  </mc:AlternateContent>
  <xr:revisionPtr revIDLastSave="0" documentId="13_ncr:1_{3B936DCE-67EA-4608-891C-A30D0AA09C45}" xr6:coauthVersionLast="41" xr6:coauthVersionMax="41" xr10:uidLastSave="{00000000-0000-0000-0000-000000000000}"/>
  <bookViews>
    <workbookView xWindow="-120" yWindow="-120" windowWidth="20730" windowHeight="11160" activeTab="2" xr2:uid="{E650EE6E-FEBB-4636-BCB2-2ED0A702EE0E}"/>
  </bookViews>
  <sheets>
    <sheet name="Zone" sheetId="8" r:id="rId1"/>
    <sheet name="objets" sheetId="9" r:id="rId2"/>
    <sheet name="Chantier Global" sheetId="10" r:id="rId3"/>
    <sheet name="P66" sheetId="11" r:id="rId4"/>
    <sheet name="Encadrant Nord" sheetId="12" r:id="rId5"/>
    <sheet name="Encadrant Sud" sheetId="13" r:id="rId6"/>
  </sheets>
  <externalReferences>
    <externalReference r:id="rId7"/>
    <externalReference r:id="rId8"/>
    <externalReference r:id="rId9"/>
  </externalReferences>
  <definedNames>
    <definedName name="_xlnm._FilterDatabase" localSheetId="4" hidden="1">'Encadrant Nord'!$A$4:$AQ$200</definedName>
    <definedName name="_xlnm._FilterDatabase" localSheetId="5" hidden="1">'Encadrant Sud'!$A$4:$AQ$200</definedName>
    <definedName name="_xlnm._FilterDatabase" localSheetId="3" hidden="1">'P66'!$A$4:$AQ$202</definedName>
    <definedName name="Famille_IS">'[1]Temps unitaires'!$B$7:$B$76</definedName>
    <definedName name="_xlnm.Print_Titles" localSheetId="4">'Encadrant Nord'!$3:$4</definedName>
    <definedName name="_xlnm.Print_Titles" localSheetId="5">'Encadrant Sud'!$3:$4</definedName>
    <definedName name="_xlnm.Print_Titles" localSheetId="3">'P66'!$3:$4</definedName>
    <definedName name="objets">objets!$A$2:$A$555</definedName>
    <definedName name="zone" localSheetId="4">#REF!</definedName>
    <definedName name="zone" localSheetId="5">#REF!</definedName>
    <definedName name="zone" localSheetId="3">#REF!</definedName>
    <definedName name="zone">#REF!</definedName>
    <definedName name="_xlnm.Print_Area" localSheetId="2">'Chantier Global'!$1:$30</definedName>
    <definedName name="_xlnm.Print_Area" localSheetId="4">'Encadrant Nord'!$A$1:$AH$200</definedName>
    <definedName name="_xlnm.Print_Area" localSheetId="5">'Encadrant Sud'!$A$1:$AH$200</definedName>
    <definedName name="_xlnm.Print_Area" localSheetId="3">'P66'!$A$1:$AH$202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10" l="1"/>
  <c r="D14" i="10" l="1"/>
  <c r="N6" i="11"/>
  <c r="M6" i="11"/>
  <c r="L6" i="11"/>
  <c r="K6" i="11"/>
  <c r="J6" i="11"/>
  <c r="I6" i="11"/>
  <c r="H6" i="11"/>
  <c r="X6" i="11" s="1"/>
  <c r="G6" i="11" l="1"/>
  <c r="N17" i="11" l="1"/>
  <c r="M17" i="11"/>
  <c r="L17" i="11"/>
  <c r="K17" i="11"/>
  <c r="G17" i="11" s="1"/>
  <c r="J17" i="11"/>
  <c r="I17" i="11"/>
  <c r="H17" i="11"/>
  <c r="N199" i="13" l="1"/>
  <c r="M199" i="13"/>
  <c r="L199" i="13"/>
  <c r="K199" i="13"/>
  <c r="X199" i="13" s="1"/>
  <c r="J199" i="13"/>
  <c r="I199" i="13"/>
  <c r="H199" i="13"/>
  <c r="G199" i="13"/>
  <c r="N198" i="13"/>
  <c r="M198" i="13"/>
  <c r="L198" i="13"/>
  <c r="K198" i="13"/>
  <c r="J198" i="13"/>
  <c r="I198" i="13"/>
  <c r="H198" i="13"/>
  <c r="X198" i="13" s="1"/>
  <c r="N197" i="13"/>
  <c r="M197" i="13"/>
  <c r="L197" i="13"/>
  <c r="K197" i="13"/>
  <c r="J197" i="13"/>
  <c r="I197" i="13"/>
  <c r="H197" i="13"/>
  <c r="X197" i="13" s="1"/>
  <c r="N196" i="13"/>
  <c r="M196" i="13"/>
  <c r="L196" i="13"/>
  <c r="K196" i="13"/>
  <c r="J196" i="13"/>
  <c r="I196" i="13"/>
  <c r="X196" i="13" s="1"/>
  <c r="H196" i="13"/>
  <c r="N195" i="13"/>
  <c r="M195" i="13"/>
  <c r="L195" i="13"/>
  <c r="K195" i="13"/>
  <c r="J195" i="13"/>
  <c r="I195" i="13"/>
  <c r="H195" i="13"/>
  <c r="X195" i="13" s="1"/>
  <c r="N194" i="13"/>
  <c r="M194" i="13"/>
  <c r="L194" i="13"/>
  <c r="K194" i="13"/>
  <c r="J194" i="13"/>
  <c r="I194" i="13"/>
  <c r="X194" i="13" s="1"/>
  <c r="H194" i="13"/>
  <c r="N193" i="13"/>
  <c r="M193" i="13"/>
  <c r="L193" i="13"/>
  <c r="K193" i="13"/>
  <c r="J193" i="13"/>
  <c r="I193" i="13"/>
  <c r="H193" i="13"/>
  <c r="N192" i="13"/>
  <c r="M192" i="13"/>
  <c r="L192" i="13"/>
  <c r="K192" i="13"/>
  <c r="J192" i="13"/>
  <c r="I192" i="13"/>
  <c r="X192" i="13" s="1"/>
  <c r="H192" i="13"/>
  <c r="N191" i="13"/>
  <c r="M191" i="13"/>
  <c r="L191" i="13"/>
  <c r="K191" i="13"/>
  <c r="J191" i="13"/>
  <c r="I191" i="13"/>
  <c r="H191" i="13"/>
  <c r="X191" i="13" s="1"/>
  <c r="N190" i="13"/>
  <c r="M190" i="13"/>
  <c r="L190" i="13"/>
  <c r="K190" i="13"/>
  <c r="X190" i="13" s="1"/>
  <c r="J190" i="13"/>
  <c r="I190" i="13"/>
  <c r="H190" i="13"/>
  <c r="G190" i="13"/>
  <c r="N189" i="13"/>
  <c r="M189" i="13"/>
  <c r="L189" i="13"/>
  <c r="K189" i="13"/>
  <c r="J189" i="13"/>
  <c r="I189" i="13"/>
  <c r="H189" i="13"/>
  <c r="N188" i="13"/>
  <c r="M188" i="13"/>
  <c r="L188" i="13"/>
  <c r="K188" i="13"/>
  <c r="X188" i="13" s="1"/>
  <c r="J188" i="13"/>
  <c r="I188" i="13"/>
  <c r="H188" i="13"/>
  <c r="G188" i="13"/>
  <c r="N187" i="13"/>
  <c r="M187" i="13"/>
  <c r="L187" i="13"/>
  <c r="K187" i="13"/>
  <c r="J187" i="13"/>
  <c r="I187" i="13"/>
  <c r="H187" i="13"/>
  <c r="X187" i="13" s="1"/>
  <c r="N186" i="13"/>
  <c r="M186" i="13"/>
  <c r="L186" i="13"/>
  <c r="K186" i="13"/>
  <c r="J186" i="13"/>
  <c r="I186" i="13"/>
  <c r="X186" i="13" s="1"/>
  <c r="H186" i="13"/>
  <c r="N185" i="13"/>
  <c r="M185" i="13"/>
  <c r="L185" i="13"/>
  <c r="K185" i="13"/>
  <c r="J185" i="13"/>
  <c r="I185" i="13"/>
  <c r="H185" i="13"/>
  <c r="N184" i="13"/>
  <c r="M184" i="13"/>
  <c r="L184" i="13"/>
  <c r="K184" i="13"/>
  <c r="J184" i="13"/>
  <c r="I184" i="13"/>
  <c r="X184" i="13" s="1"/>
  <c r="H184" i="13"/>
  <c r="N183" i="13"/>
  <c r="M183" i="13"/>
  <c r="L183" i="13"/>
  <c r="K183" i="13"/>
  <c r="J183" i="13"/>
  <c r="I183" i="13"/>
  <c r="H183" i="13"/>
  <c r="X183" i="13" s="1"/>
  <c r="N182" i="13"/>
  <c r="M182" i="13"/>
  <c r="L182" i="13"/>
  <c r="K182" i="13"/>
  <c r="X182" i="13" s="1"/>
  <c r="J182" i="13"/>
  <c r="I182" i="13"/>
  <c r="H182" i="13"/>
  <c r="G182" i="13"/>
  <c r="N181" i="13"/>
  <c r="M181" i="13"/>
  <c r="L181" i="13"/>
  <c r="K181" i="13"/>
  <c r="J181" i="13"/>
  <c r="I181" i="13"/>
  <c r="H181" i="13"/>
  <c r="N180" i="13"/>
  <c r="M180" i="13"/>
  <c r="L180" i="13"/>
  <c r="K180" i="13"/>
  <c r="X180" i="13" s="1"/>
  <c r="J180" i="13"/>
  <c r="I180" i="13"/>
  <c r="H180" i="13"/>
  <c r="G180" i="13"/>
  <c r="N179" i="13"/>
  <c r="M179" i="13"/>
  <c r="L179" i="13"/>
  <c r="K179" i="13"/>
  <c r="J179" i="13"/>
  <c r="I179" i="13"/>
  <c r="H179" i="13"/>
  <c r="X179" i="13" s="1"/>
  <c r="N178" i="13"/>
  <c r="M178" i="13"/>
  <c r="L178" i="13"/>
  <c r="K178" i="13"/>
  <c r="J178" i="13"/>
  <c r="I178" i="13"/>
  <c r="X178" i="13" s="1"/>
  <c r="H178" i="13"/>
  <c r="N177" i="13"/>
  <c r="M177" i="13"/>
  <c r="L177" i="13"/>
  <c r="K177" i="13"/>
  <c r="J177" i="13"/>
  <c r="I177" i="13"/>
  <c r="H177" i="13"/>
  <c r="N176" i="13"/>
  <c r="M176" i="13"/>
  <c r="L176" i="13"/>
  <c r="K176" i="13"/>
  <c r="J176" i="13"/>
  <c r="I176" i="13"/>
  <c r="X176" i="13" s="1"/>
  <c r="H176" i="13"/>
  <c r="G176" i="13"/>
  <c r="N175" i="13"/>
  <c r="M175" i="13"/>
  <c r="L175" i="13"/>
  <c r="K175" i="13"/>
  <c r="J175" i="13"/>
  <c r="I175" i="13"/>
  <c r="H175" i="13"/>
  <c r="X175" i="13" s="1"/>
  <c r="N174" i="13"/>
  <c r="M174" i="13"/>
  <c r="L174" i="13"/>
  <c r="K174" i="13"/>
  <c r="J174" i="13"/>
  <c r="I174" i="13"/>
  <c r="X174" i="13" s="1"/>
  <c r="H174" i="13"/>
  <c r="N173" i="13"/>
  <c r="M173" i="13"/>
  <c r="L173" i="13"/>
  <c r="K173" i="13"/>
  <c r="J173" i="13"/>
  <c r="I173" i="13"/>
  <c r="H173" i="13"/>
  <c r="N172" i="13"/>
  <c r="M172" i="13"/>
  <c r="L172" i="13"/>
  <c r="K172" i="13"/>
  <c r="J172" i="13"/>
  <c r="I172" i="13"/>
  <c r="X172" i="13" s="1"/>
  <c r="H172" i="13"/>
  <c r="N171" i="13"/>
  <c r="M171" i="13"/>
  <c r="L171" i="13"/>
  <c r="K171" i="13"/>
  <c r="J171" i="13"/>
  <c r="I171" i="13"/>
  <c r="H171" i="13"/>
  <c r="X171" i="13" s="1"/>
  <c r="N170" i="13"/>
  <c r="M170" i="13"/>
  <c r="L170" i="13"/>
  <c r="K170" i="13"/>
  <c r="X170" i="13" s="1"/>
  <c r="J170" i="13"/>
  <c r="I170" i="13"/>
  <c r="H170" i="13"/>
  <c r="G170" i="13"/>
  <c r="N169" i="13"/>
  <c r="M169" i="13"/>
  <c r="L169" i="13"/>
  <c r="K169" i="13"/>
  <c r="J169" i="13"/>
  <c r="I169" i="13"/>
  <c r="H169" i="13"/>
  <c r="N168" i="13"/>
  <c r="M168" i="13"/>
  <c r="L168" i="13"/>
  <c r="K168" i="13"/>
  <c r="X168" i="13" s="1"/>
  <c r="J168" i="13"/>
  <c r="I168" i="13"/>
  <c r="H168" i="13"/>
  <c r="G168" i="13"/>
  <c r="N167" i="13"/>
  <c r="M167" i="13"/>
  <c r="L167" i="13"/>
  <c r="K167" i="13"/>
  <c r="J167" i="13"/>
  <c r="I167" i="13"/>
  <c r="H167" i="13"/>
  <c r="X167" i="13" s="1"/>
  <c r="N166" i="13"/>
  <c r="M166" i="13"/>
  <c r="L166" i="13"/>
  <c r="K166" i="13"/>
  <c r="J166" i="13"/>
  <c r="I166" i="13"/>
  <c r="X166" i="13" s="1"/>
  <c r="H166" i="13"/>
  <c r="N165" i="13"/>
  <c r="M165" i="13"/>
  <c r="L165" i="13"/>
  <c r="K165" i="13"/>
  <c r="J165" i="13"/>
  <c r="I165" i="13"/>
  <c r="H165" i="13"/>
  <c r="N164" i="13"/>
  <c r="M164" i="13"/>
  <c r="L164" i="13"/>
  <c r="K164" i="13"/>
  <c r="J164" i="13"/>
  <c r="I164" i="13"/>
  <c r="X164" i="13" s="1"/>
  <c r="H164" i="13"/>
  <c r="N163" i="13"/>
  <c r="M163" i="13"/>
  <c r="L163" i="13"/>
  <c r="K163" i="13"/>
  <c r="J163" i="13"/>
  <c r="I163" i="13"/>
  <c r="H163" i="13"/>
  <c r="X163" i="13" s="1"/>
  <c r="N162" i="13"/>
  <c r="M162" i="13"/>
  <c r="L162" i="13"/>
  <c r="K162" i="13"/>
  <c r="X162" i="13" s="1"/>
  <c r="J162" i="13"/>
  <c r="I162" i="13"/>
  <c r="H162" i="13"/>
  <c r="G162" i="13"/>
  <c r="N161" i="13"/>
  <c r="M161" i="13"/>
  <c r="L161" i="13"/>
  <c r="K161" i="13"/>
  <c r="J161" i="13"/>
  <c r="I161" i="13"/>
  <c r="H161" i="13"/>
  <c r="N160" i="13"/>
  <c r="M160" i="13"/>
  <c r="L160" i="13"/>
  <c r="K160" i="13"/>
  <c r="X160" i="13" s="1"/>
  <c r="J160" i="13"/>
  <c r="I160" i="13"/>
  <c r="H160" i="13"/>
  <c r="G160" i="13"/>
  <c r="N159" i="13"/>
  <c r="M159" i="13"/>
  <c r="L159" i="13"/>
  <c r="K159" i="13"/>
  <c r="J159" i="13"/>
  <c r="I159" i="13"/>
  <c r="H159" i="13"/>
  <c r="X159" i="13" s="1"/>
  <c r="N158" i="13"/>
  <c r="M158" i="13"/>
  <c r="L158" i="13"/>
  <c r="K158" i="13"/>
  <c r="J158" i="13"/>
  <c r="I158" i="13"/>
  <c r="X158" i="13" s="1"/>
  <c r="H158" i="13"/>
  <c r="N157" i="13"/>
  <c r="M157" i="13"/>
  <c r="L157" i="13"/>
  <c r="K157" i="13"/>
  <c r="J157" i="13"/>
  <c r="I157" i="13"/>
  <c r="H157" i="13"/>
  <c r="N156" i="13"/>
  <c r="M156" i="13"/>
  <c r="L156" i="13"/>
  <c r="K156" i="13"/>
  <c r="J156" i="13"/>
  <c r="I156" i="13"/>
  <c r="X156" i="13" s="1"/>
  <c r="H156" i="13"/>
  <c r="N155" i="13"/>
  <c r="M155" i="13"/>
  <c r="L155" i="13"/>
  <c r="K155" i="13"/>
  <c r="J155" i="13"/>
  <c r="I155" i="13"/>
  <c r="H155" i="13"/>
  <c r="X155" i="13" s="1"/>
  <c r="N154" i="13"/>
  <c r="M154" i="13"/>
  <c r="L154" i="13"/>
  <c r="K154" i="13"/>
  <c r="X154" i="13" s="1"/>
  <c r="J154" i="13"/>
  <c r="I154" i="13"/>
  <c r="H154" i="13"/>
  <c r="G154" i="13"/>
  <c r="N153" i="13"/>
  <c r="M153" i="13"/>
  <c r="L153" i="13"/>
  <c r="K153" i="13"/>
  <c r="J153" i="13"/>
  <c r="I153" i="13"/>
  <c r="H153" i="13"/>
  <c r="N152" i="13"/>
  <c r="M152" i="13"/>
  <c r="L152" i="13"/>
  <c r="K152" i="13"/>
  <c r="X152" i="13" s="1"/>
  <c r="J152" i="13"/>
  <c r="I152" i="13"/>
  <c r="H152" i="13"/>
  <c r="G152" i="13"/>
  <c r="N151" i="13"/>
  <c r="M151" i="13"/>
  <c r="L151" i="13"/>
  <c r="K151" i="13"/>
  <c r="J151" i="13"/>
  <c r="I151" i="13"/>
  <c r="H151" i="13"/>
  <c r="X151" i="13" s="1"/>
  <c r="N150" i="13"/>
  <c r="M150" i="13"/>
  <c r="L150" i="13"/>
  <c r="K150" i="13"/>
  <c r="J150" i="13"/>
  <c r="I150" i="13"/>
  <c r="X150" i="13" s="1"/>
  <c r="H150" i="13"/>
  <c r="N149" i="13"/>
  <c r="M149" i="13"/>
  <c r="L149" i="13"/>
  <c r="K149" i="13"/>
  <c r="J149" i="13"/>
  <c r="I149" i="13"/>
  <c r="H149" i="13"/>
  <c r="N148" i="13"/>
  <c r="M148" i="13"/>
  <c r="L148" i="13"/>
  <c r="K148" i="13"/>
  <c r="J148" i="13"/>
  <c r="I148" i="13"/>
  <c r="X148" i="13" s="1"/>
  <c r="H148" i="13"/>
  <c r="N147" i="13"/>
  <c r="M147" i="13"/>
  <c r="L147" i="13"/>
  <c r="K147" i="13"/>
  <c r="J147" i="13"/>
  <c r="I147" i="13"/>
  <c r="H147" i="13"/>
  <c r="X147" i="13" s="1"/>
  <c r="N146" i="13"/>
  <c r="M146" i="13"/>
  <c r="L146" i="13"/>
  <c r="K146" i="13"/>
  <c r="X146" i="13" s="1"/>
  <c r="J146" i="13"/>
  <c r="I146" i="13"/>
  <c r="H146" i="13"/>
  <c r="G146" i="13"/>
  <c r="N145" i="13"/>
  <c r="M145" i="13"/>
  <c r="L145" i="13"/>
  <c r="K145" i="13"/>
  <c r="J145" i="13"/>
  <c r="I145" i="13"/>
  <c r="H145" i="13"/>
  <c r="N144" i="13"/>
  <c r="M144" i="13"/>
  <c r="L144" i="13"/>
  <c r="K144" i="13"/>
  <c r="X144" i="13" s="1"/>
  <c r="J144" i="13"/>
  <c r="I144" i="13"/>
  <c r="H144" i="13"/>
  <c r="G144" i="13"/>
  <c r="N143" i="13"/>
  <c r="M143" i="13"/>
  <c r="L143" i="13"/>
  <c r="K143" i="13"/>
  <c r="J143" i="13"/>
  <c r="I143" i="13"/>
  <c r="H143" i="13"/>
  <c r="X143" i="13" s="1"/>
  <c r="N142" i="13"/>
  <c r="M142" i="13"/>
  <c r="L142" i="13"/>
  <c r="K142" i="13"/>
  <c r="J142" i="13"/>
  <c r="I142" i="13"/>
  <c r="X142" i="13" s="1"/>
  <c r="H142" i="13"/>
  <c r="N141" i="13"/>
  <c r="M141" i="13"/>
  <c r="L141" i="13"/>
  <c r="K141" i="13"/>
  <c r="J141" i="13"/>
  <c r="I141" i="13"/>
  <c r="H141" i="13"/>
  <c r="N140" i="13"/>
  <c r="M140" i="13"/>
  <c r="L140" i="13"/>
  <c r="K140" i="13"/>
  <c r="J140" i="13"/>
  <c r="I140" i="13"/>
  <c r="X140" i="13" s="1"/>
  <c r="H140" i="13"/>
  <c r="N139" i="13"/>
  <c r="M139" i="13"/>
  <c r="L139" i="13"/>
  <c r="K139" i="13"/>
  <c r="J139" i="13"/>
  <c r="I139" i="13"/>
  <c r="H139" i="13"/>
  <c r="X139" i="13" s="1"/>
  <c r="N138" i="13"/>
  <c r="M138" i="13"/>
  <c r="L138" i="13"/>
  <c r="K138" i="13"/>
  <c r="X138" i="13" s="1"/>
  <c r="J138" i="13"/>
  <c r="I138" i="13"/>
  <c r="H138" i="13"/>
  <c r="G138" i="13"/>
  <c r="N137" i="13"/>
  <c r="M137" i="13"/>
  <c r="L137" i="13"/>
  <c r="K137" i="13"/>
  <c r="J137" i="13"/>
  <c r="I137" i="13"/>
  <c r="H137" i="13"/>
  <c r="N136" i="13"/>
  <c r="M136" i="13"/>
  <c r="L136" i="13"/>
  <c r="K136" i="13"/>
  <c r="X136" i="13" s="1"/>
  <c r="J136" i="13"/>
  <c r="I136" i="13"/>
  <c r="H136" i="13"/>
  <c r="G136" i="13"/>
  <c r="N135" i="13"/>
  <c r="M135" i="13"/>
  <c r="L135" i="13"/>
  <c r="K135" i="13"/>
  <c r="J135" i="13"/>
  <c r="I135" i="13"/>
  <c r="H135" i="13"/>
  <c r="X135" i="13" s="1"/>
  <c r="N134" i="13"/>
  <c r="M134" i="13"/>
  <c r="L134" i="13"/>
  <c r="K134" i="13"/>
  <c r="J134" i="13"/>
  <c r="I134" i="13"/>
  <c r="X134" i="13" s="1"/>
  <c r="H134" i="13"/>
  <c r="N133" i="13"/>
  <c r="M133" i="13"/>
  <c r="L133" i="13"/>
  <c r="K133" i="13"/>
  <c r="J133" i="13"/>
  <c r="I133" i="13"/>
  <c r="H133" i="13"/>
  <c r="N132" i="13"/>
  <c r="M132" i="13"/>
  <c r="L132" i="13"/>
  <c r="K132" i="13"/>
  <c r="J132" i="13"/>
  <c r="I132" i="13"/>
  <c r="X132" i="13" s="1"/>
  <c r="H132" i="13"/>
  <c r="N131" i="13"/>
  <c r="M131" i="13"/>
  <c r="L131" i="13"/>
  <c r="K131" i="13"/>
  <c r="J131" i="13"/>
  <c r="I131" i="13"/>
  <c r="H131" i="13"/>
  <c r="X131" i="13" s="1"/>
  <c r="N130" i="13"/>
  <c r="M130" i="13"/>
  <c r="L130" i="13"/>
  <c r="K130" i="13"/>
  <c r="X130" i="13" s="1"/>
  <c r="J130" i="13"/>
  <c r="I130" i="13"/>
  <c r="H130" i="13"/>
  <c r="G130" i="13"/>
  <c r="N129" i="13"/>
  <c r="M129" i="13"/>
  <c r="L129" i="13"/>
  <c r="K129" i="13"/>
  <c r="J129" i="13"/>
  <c r="I129" i="13"/>
  <c r="H129" i="13"/>
  <c r="N128" i="13"/>
  <c r="M128" i="13"/>
  <c r="L128" i="13"/>
  <c r="K128" i="13"/>
  <c r="X128" i="13" s="1"/>
  <c r="J128" i="13"/>
  <c r="I128" i="13"/>
  <c r="H128" i="13"/>
  <c r="G128" i="13"/>
  <c r="N127" i="13"/>
  <c r="M127" i="13"/>
  <c r="L127" i="13"/>
  <c r="K127" i="13"/>
  <c r="J127" i="13"/>
  <c r="I127" i="13"/>
  <c r="H127" i="13"/>
  <c r="X127" i="13" s="1"/>
  <c r="N126" i="13"/>
  <c r="M126" i="13"/>
  <c r="L126" i="13"/>
  <c r="K126" i="13"/>
  <c r="J126" i="13"/>
  <c r="I126" i="13"/>
  <c r="X126" i="13" s="1"/>
  <c r="H126" i="13"/>
  <c r="N125" i="13"/>
  <c r="M125" i="13"/>
  <c r="L125" i="13"/>
  <c r="K125" i="13"/>
  <c r="J125" i="13"/>
  <c r="I125" i="13"/>
  <c r="H125" i="13"/>
  <c r="N124" i="13"/>
  <c r="M124" i="13"/>
  <c r="L124" i="13"/>
  <c r="K124" i="13"/>
  <c r="J124" i="13"/>
  <c r="I124" i="13"/>
  <c r="X124" i="13" s="1"/>
  <c r="H124" i="13"/>
  <c r="N123" i="13"/>
  <c r="M123" i="13"/>
  <c r="L123" i="13"/>
  <c r="K123" i="13"/>
  <c r="J123" i="13"/>
  <c r="I123" i="13"/>
  <c r="H123" i="13"/>
  <c r="X123" i="13" s="1"/>
  <c r="N122" i="13"/>
  <c r="M122" i="13"/>
  <c r="L122" i="13"/>
  <c r="K122" i="13"/>
  <c r="X122" i="13" s="1"/>
  <c r="J122" i="13"/>
  <c r="I122" i="13"/>
  <c r="H122" i="13"/>
  <c r="G122" i="13"/>
  <c r="N121" i="13"/>
  <c r="M121" i="13"/>
  <c r="L121" i="13"/>
  <c r="K121" i="13"/>
  <c r="J121" i="13"/>
  <c r="I121" i="13"/>
  <c r="H121" i="13"/>
  <c r="N120" i="13"/>
  <c r="M120" i="13"/>
  <c r="L120" i="13"/>
  <c r="K120" i="13"/>
  <c r="X120" i="13" s="1"/>
  <c r="J120" i="13"/>
  <c r="I120" i="13"/>
  <c r="H120" i="13"/>
  <c r="G120" i="13"/>
  <c r="N119" i="13"/>
  <c r="M119" i="13"/>
  <c r="L119" i="13"/>
  <c r="K119" i="13"/>
  <c r="J119" i="13"/>
  <c r="I119" i="13"/>
  <c r="H119" i="13"/>
  <c r="X119" i="13" s="1"/>
  <c r="N118" i="13"/>
  <c r="M118" i="13"/>
  <c r="L118" i="13"/>
  <c r="K118" i="13"/>
  <c r="J118" i="13"/>
  <c r="I118" i="13"/>
  <c r="X118" i="13" s="1"/>
  <c r="H118" i="13"/>
  <c r="N117" i="13"/>
  <c r="M117" i="13"/>
  <c r="L117" i="13"/>
  <c r="K117" i="13"/>
  <c r="J117" i="13"/>
  <c r="I117" i="13"/>
  <c r="H117" i="13"/>
  <c r="N116" i="13"/>
  <c r="M116" i="13"/>
  <c r="L116" i="13"/>
  <c r="K116" i="13"/>
  <c r="J116" i="13"/>
  <c r="I116" i="13"/>
  <c r="X116" i="13" s="1"/>
  <c r="H116" i="13"/>
  <c r="N115" i="13"/>
  <c r="M115" i="13"/>
  <c r="L115" i="13"/>
  <c r="K115" i="13"/>
  <c r="J115" i="13"/>
  <c r="I115" i="13"/>
  <c r="H115" i="13"/>
  <c r="X115" i="13" s="1"/>
  <c r="N114" i="13"/>
  <c r="M114" i="13"/>
  <c r="L114" i="13"/>
  <c r="K114" i="13"/>
  <c r="X114" i="13" s="1"/>
  <c r="J114" i="13"/>
  <c r="I114" i="13"/>
  <c r="H114" i="13"/>
  <c r="G114" i="13"/>
  <c r="N113" i="13"/>
  <c r="M113" i="13"/>
  <c r="L113" i="13"/>
  <c r="K113" i="13"/>
  <c r="J113" i="13"/>
  <c r="I113" i="13"/>
  <c r="H113" i="13"/>
  <c r="N112" i="13"/>
  <c r="M112" i="13"/>
  <c r="L112" i="13"/>
  <c r="K112" i="13"/>
  <c r="X112" i="13" s="1"/>
  <c r="J112" i="13"/>
  <c r="I112" i="13"/>
  <c r="H112" i="13"/>
  <c r="G112" i="13"/>
  <c r="N111" i="13"/>
  <c r="M111" i="13"/>
  <c r="L111" i="13"/>
  <c r="K111" i="13"/>
  <c r="J111" i="13"/>
  <c r="I111" i="13"/>
  <c r="H111" i="13"/>
  <c r="X111" i="13" s="1"/>
  <c r="N110" i="13"/>
  <c r="M110" i="13"/>
  <c r="L110" i="13"/>
  <c r="K110" i="13"/>
  <c r="J110" i="13"/>
  <c r="I110" i="13"/>
  <c r="X110" i="13" s="1"/>
  <c r="H110" i="13"/>
  <c r="N109" i="13"/>
  <c r="M109" i="13"/>
  <c r="L109" i="13"/>
  <c r="K109" i="13"/>
  <c r="J109" i="13"/>
  <c r="I109" i="13"/>
  <c r="H109" i="13"/>
  <c r="N108" i="13"/>
  <c r="M108" i="13"/>
  <c r="L108" i="13"/>
  <c r="K108" i="13"/>
  <c r="J108" i="13"/>
  <c r="I108" i="13"/>
  <c r="X108" i="13" s="1"/>
  <c r="H108" i="13"/>
  <c r="N107" i="13"/>
  <c r="M107" i="13"/>
  <c r="L107" i="13"/>
  <c r="K107" i="13"/>
  <c r="J107" i="13"/>
  <c r="I107" i="13"/>
  <c r="H107" i="13"/>
  <c r="X107" i="13" s="1"/>
  <c r="N106" i="13"/>
  <c r="M106" i="13"/>
  <c r="L106" i="13"/>
  <c r="K106" i="13"/>
  <c r="X106" i="13" s="1"/>
  <c r="J106" i="13"/>
  <c r="I106" i="13"/>
  <c r="H106" i="13"/>
  <c r="G106" i="13"/>
  <c r="N105" i="13"/>
  <c r="M105" i="13"/>
  <c r="L105" i="13"/>
  <c r="K105" i="13"/>
  <c r="J105" i="13"/>
  <c r="I105" i="13"/>
  <c r="H105" i="13"/>
  <c r="N104" i="13"/>
  <c r="M104" i="13"/>
  <c r="L104" i="13"/>
  <c r="K104" i="13"/>
  <c r="X104" i="13" s="1"/>
  <c r="J104" i="13"/>
  <c r="I104" i="13"/>
  <c r="H104" i="13"/>
  <c r="G104" i="13"/>
  <c r="N103" i="13"/>
  <c r="M103" i="13"/>
  <c r="L103" i="13"/>
  <c r="K103" i="13"/>
  <c r="J103" i="13"/>
  <c r="I103" i="13"/>
  <c r="H103" i="13"/>
  <c r="X103" i="13" s="1"/>
  <c r="N102" i="13"/>
  <c r="M102" i="13"/>
  <c r="L102" i="13"/>
  <c r="K102" i="13"/>
  <c r="J102" i="13"/>
  <c r="I102" i="13"/>
  <c r="H102" i="13"/>
  <c r="X102" i="13" s="1"/>
  <c r="N101" i="13"/>
  <c r="M101" i="13"/>
  <c r="L101" i="13"/>
  <c r="K101" i="13"/>
  <c r="J101" i="13"/>
  <c r="I101" i="13"/>
  <c r="H101" i="13"/>
  <c r="N100" i="13"/>
  <c r="M100" i="13"/>
  <c r="L100" i="13"/>
  <c r="K100" i="13"/>
  <c r="J100" i="13"/>
  <c r="I100" i="13"/>
  <c r="X100" i="13" s="1"/>
  <c r="H100" i="13"/>
  <c r="N99" i="13"/>
  <c r="M99" i="13"/>
  <c r="L99" i="13"/>
  <c r="K99" i="13"/>
  <c r="J99" i="13"/>
  <c r="I99" i="13"/>
  <c r="H99" i="13"/>
  <c r="X99" i="13" s="1"/>
  <c r="N98" i="13"/>
  <c r="M98" i="13"/>
  <c r="L98" i="13"/>
  <c r="K98" i="13"/>
  <c r="X98" i="13" s="1"/>
  <c r="J98" i="13"/>
  <c r="I98" i="13"/>
  <c r="H98" i="13"/>
  <c r="G98" i="13"/>
  <c r="N97" i="13"/>
  <c r="M97" i="13"/>
  <c r="L97" i="13"/>
  <c r="K97" i="13"/>
  <c r="J97" i="13"/>
  <c r="I97" i="13"/>
  <c r="H97" i="13"/>
  <c r="N96" i="13"/>
  <c r="M96" i="13"/>
  <c r="L96" i="13"/>
  <c r="K96" i="13"/>
  <c r="X96" i="13" s="1"/>
  <c r="J96" i="13"/>
  <c r="I96" i="13"/>
  <c r="H96" i="13"/>
  <c r="G96" i="13"/>
  <c r="N95" i="13"/>
  <c r="M95" i="13"/>
  <c r="L95" i="13"/>
  <c r="K95" i="13"/>
  <c r="J95" i="13"/>
  <c r="I95" i="13"/>
  <c r="H95" i="13"/>
  <c r="X95" i="13" s="1"/>
  <c r="N94" i="13"/>
  <c r="M94" i="13"/>
  <c r="L94" i="13"/>
  <c r="K94" i="13"/>
  <c r="J94" i="13"/>
  <c r="I94" i="13"/>
  <c r="H94" i="13"/>
  <c r="X94" i="13" s="1"/>
  <c r="N93" i="13"/>
  <c r="M93" i="13"/>
  <c r="L93" i="13"/>
  <c r="K93" i="13"/>
  <c r="J93" i="13"/>
  <c r="I93" i="13"/>
  <c r="H93" i="13"/>
  <c r="N92" i="13"/>
  <c r="M92" i="13"/>
  <c r="L92" i="13"/>
  <c r="K92" i="13"/>
  <c r="J92" i="13"/>
  <c r="I92" i="13"/>
  <c r="X92" i="13" s="1"/>
  <c r="H92" i="13"/>
  <c r="N91" i="13"/>
  <c r="M91" i="13"/>
  <c r="L91" i="13"/>
  <c r="K91" i="13"/>
  <c r="J91" i="13"/>
  <c r="I91" i="13"/>
  <c r="H91" i="13"/>
  <c r="X91" i="13" s="1"/>
  <c r="N90" i="13"/>
  <c r="M90" i="13"/>
  <c r="L90" i="13"/>
  <c r="K90" i="13"/>
  <c r="X90" i="13" s="1"/>
  <c r="J90" i="13"/>
  <c r="I90" i="13"/>
  <c r="H90" i="13"/>
  <c r="G90" i="13"/>
  <c r="N89" i="13"/>
  <c r="M89" i="13"/>
  <c r="L89" i="13"/>
  <c r="K89" i="13"/>
  <c r="J89" i="13"/>
  <c r="I89" i="13"/>
  <c r="H89" i="13"/>
  <c r="N88" i="13"/>
  <c r="M88" i="13"/>
  <c r="L88" i="13"/>
  <c r="K88" i="13"/>
  <c r="X88" i="13" s="1"/>
  <c r="J88" i="13"/>
  <c r="I88" i="13"/>
  <c r="H88" i="13"/>
  <c r="G88" i="13"/>
  <c r="N87" i="13"/>
  <c r="M87" i="13"/>
  <c r="L87" i="13"/>
  <c r="K87" i="13"/>
  <c r="J87" i="13"/>
  <c r="I87" i="13"/>
  <c r="H87" i="13"/>
  <c r="X87" i="13" s="1"/>
  <c r="N86" i="13"/>
  <c r="M86" i="13"/>
  <c r="L86" i="13"/>
  <c r="K86" i="13"/>
  <c r="J86" i="13"/>
  <c r="I86" i="13"/>
  <c r="H86" i="13"/>
  <c r="N85" i="13"/>
  <c r="M85" i="13"/>
  <c r="L85" i="13"/>
  <c r="K85" i="13"/>
  <c r="J85" i="13"/>
  <c r="I85" i="13"/>
  <c r="H85" i="13"/>
  <c r="N84" i="13"/>
  <c r="M84" i="13"/>
  <c r="L84" i="13"/>
  <c r="K84" i="13"/>
  <c r="J84" i="13"/>
  <c r="I84" i="13"/>
  <c r="H84" i="13"/>
  <c r="N83" i="13"/>
  <c r="M83" i="13"/>
  <c r="L83" i="13"/>
  <c r="K83" i="13"/>
  <c r="J83" i="13"/>
  <c r="I83" i="13"/>
  <c r="H83" i="13"/>
  <c r="N82" i="13"/>
  <c r="M82" i="13"/>
  <c r="L82" i="13"/>
  <c r="K82" i="13"/>
  <c r="X82" i="13" s="1"/>
  <c r="J82" i="13"/>
  <c r="I82" i="13"/>
  <c r="H82" i="13"/>
  <c r="G82" i="13"/>
  <c r="N81" i="13"/>
  <c r="M81" i="13"/>
  <c r="L81" i="13"/>
  <c r="K81" i="13"/>
  <c r="J81" i="13"/>
  <c r="I81" i="13"/>
  <c r="H81" i="13"/>
  <c r="N80" i="13"/>
  <c r="M80" i="13"/>
  <c r="L80" i="13"/>
  <c r="K80" i="13"/>
  <c r="X80" i="13" s="1"/>
  <c r="J80" i="13"/>
  <c r="I80" i="13"/>
  <c r="H80" i="13"/>
  <c r="G80" i="13"/>
  <c r="N79" i="13"/>
  <c r="M79" i="13"/>
  <c r="L79" i="13"/>
  <c r="K79" i="13"/>
  <c r="J79" i="13"/>
  <c r="I79" i="13"/>
  <c r="H79" i="13"/>
  <c r="N78" i="13"/>
  <c r="M78" i="13"/>
  <c r="L78" i="13"/>
  <c r="K78" i="13"/>
  <c r="J78" i="13"/>
  <c r="I78" i="13"/>
  <c r="H78" i="13"/>
  <c r="N77" i="13"/>
  <c r="M77" i="13"/>
  <c r="L77" i="13"/>
  <c r="K77" i="13"/>
  <c r="J77" i="13"/>
  <c r="I77" i="13"/>
  <c r="H77" i="13"/>
  <c r="N76" i="13"/>
  <c r="M76" i="13"/>
  <c r="L76" i="13"/>
  <c r="K76" i="13"/>
  <c r="J76" i="13"/>
  <c r="I76" i="13"/>
  <c r="H76" i="13"/>
  <c r="N75" i="13"/>
  <c r="M75" i="13"/>
  <c r="L75" i="13"/>
  <c r="K75" i="13"/>
  <c r="J75" i="13"/>
  <c r="I75" i="13"/>
  <c r="H75" i="13"/>
  <c r="N74" i="13"/>
  <c r="M74" i="13"/>
  <c r="L74" i="13"/>
  <c r="K74" i="13"/>
  <c r="X74" i="13" s="1"/>
  <c r="J74" i="13"/>
  <c r="I74" i="13"/>
  <c r="H74" i="13"/>
  <c r="G74" i="13"/>
  <c r="N73" i="13"/>
  <c r="M73" i="13"/>
  <c r="L73" i="13"/>
  <c r="K73" i="13"/>
  <c r="J73" i="13"/>
  <c r="I73" i="13"/>
  <c r="H73" i="13"/>
  <c r="N72" i="13"/>
  <c r="M72" i="13"/>
  <c r="L72" i="13"/>
  <c r="K72" i="13"/>
  <c r="X72" i="13" s="1"/>
  <c r="J72" i="13"/>
  <c r="I72" i="13"/>
  <c r="H72" i="13"/>
  <c r="G72" i="13"/>
  <c r="N71" i="13"/>
  <c r="M71" i="13"/>
  <c r="L71" i="13"/>
  <c r="K71" i="13"/>
  <c r="J71" i="13"/>
  <c r="I71" i="13"/>
  <c r="H71" i="13"/>
  <c r="N70" i="13"/>
  <c r="M70" i="13"/>
  <c r="L70" i="13"/>
  <c r="K70" i="13"/>
  <c r="J70" i="13"/>
  <c r="I70" i="13"/>
  <c r="H70" i="13"/>
  <c r="N69" i="13"/>
  <c r="M69" i="13"/>
  <c r="L69" i="13"/>
  <c r="K69" i="13"/>
  <c r="J69" i="13"/>
  <c r="I69" i="13"/>
  <c r="H69" i="13"/>
  <c r="N68" i="13"/>
  <c r="M68" i="13"/>
  <c r="L68" i="13"/>
  <c r="K68" i="13"/>
  <c r="J68" i="13"/>
  <c r="I68" i="13"/>
  <c r="H68" i="13"/>
  <c r="N67" i="13"/>
  <c r="M67" i="13"/>
  <c r="L67" i="13"/>
  <c r="K67" i="13"/>
  <c r="J67" i="13"/>
  <c r="I67" i="13"/>
  <c r="H67" i="13"/>
  <c r="N66" i="13"/>
  <c r="M66" i="13"/>
  <c r="L66" i="13"/>
  <c r="K66" i="13"/>
  <c r="X66" i="13" s="1"/>
  <c r="J66" i="13"/>
  <c r="I66" i="13"/>
  <c r="H66" i="13"/>
  <c r="G66" i="13"/>
  <c r="N65" i="13"/>
  <c r="M65" i="13"/>
  <c r="L65" i="13"/>
  <c r="K65" i="13"/>
  <c r="J65" i="13"/>
  <c r="I65" i="13"/>
  <c r="H65" i="13"/>
  <c r="N64" i="13"/>
  <c r="M64" i="13"/>
  <c r="L64" i="13"/>
  <c r="K64" i="13"/>
  <c r="X64" i="13" s="1"/>
  <c r="J64" i="13"/>
  <c r="I64" i="13"/>
  <c r="H64" i="13"/>
  <c r="G64" i="13"/>
  <c r="N63" i="13"/>
  <c r="M63" i="13"/>
  <c r="L63" i="13"/>
  <c r="K63" i="13"/>
  <c r="J63" i="13"/>
  <c r="I63" i="13"/>
  <c r="H63" i="13"/>
  <c r="N62" i="13"/>
  <c r="M62" i="13"/>
  <c r="L62" i="13"/>
  <c r="K62" i="13"/>
  <c r="J62" i="13"/>
  <c r="I62" i="13"/>
  <c r="H62" i="13"/>
  <c r="N61" i="13"/>
  <c r="M61" i="13"/>
  <c r="L61" i="13"/>
  <c r="K61" i="13"/>
  <c r="J61" i="13"/>
  <c r="I61" i="13"/>
  <c r="H61" i="13"/>
  <c r="N60" i="13"/>
  <c r="M60" i="13"/>
  <c r="L60" i="13"/>
  <c r="K60" i="13"/>
  <c r="J60" i="13"/>
  <c r="I60" i="13"/>
  <c r="H60" i="13"/>
  <c r="N59" i="13"/>
  <c r="M59" i="13"/>
  <c r="L59" i="13"/>
  <c r="K59" i="13"/>
  <c r="J59" i="13"/>
  <c r="I59" i="13"/>
  <c r="H59" i="13"/>
  <c r="N58" i="13"/>
  <c r="M58" i="13"/>
  <c r="L58" i="13"/>
  <c r="K58" i="13"/>
  <c r="X58" i="13" s="1"/>
  <c r="J58" i="13"/>
  <c r="I58" i="13"/>
  <c r="H58" i="13"/>
  <c r="G58" i="13"/>
  <c r="N57" i="13"/>
  <c r="M57" i="13"/>
  <c r="L57" i="13"/>
  <c r="K57" i="13"/>
  <c r="J57" i="13"/>
  <c r="I57" i="13"/>
  <c r="H57" i="13"/>
  <c r="N56" i="13"/>
  <c r="M56" i="13"/>
  <c r="L56" i="13"/>
  <c r="K56" i="13"/>
  <c r="X56" i="13" s="1"/>
  <c r="J56" i="13"/>
  <c r="I56" i="13"/>
  <c r="H56" i="13"/>
  <c r="G56" i="13"/>
  <c r="N55" i="13"/>
  <c r="M55" i="13"/>
  <c r="L55" i="13"/>
  <c r="K55" i="13"/>
  <c r="J55" i="13"/>
  <c r="I55" i="13"/>
  <c r="H55" i="13"/>
  <c r="N54" i="13"/>
  <c r="M54" i="13"/>
  <c r="L54" i="13"/>
  <c r="K54" i="13"/>
  <c r="J54" i="13"/>
  <c r="I54" i="13"/>
  <c r="H54" i="13"/>
  <c r="N53" i="13"/>
  <c r="M53" i="13"/>
  <c r="L53" i="13"/>
  <c r="K53" i="13"/>
  <c r="J53" i="13"/>
  <c r="I53" i="13"/>
  <c r="H53" i="13"/>
  <c r="N52" i="13"/>
  <c r="M52" i="13"/>
  <c r="L52" i="13"/>
  <c r="K52" i="13"/>
  <c r="J52" i="13"/>
  <c r="I52" i="13"/>
  <c r="H52" i="13"/>
  <c r="N51" i="13"/>
  <c r="M51" i="13"/>
  <c r="L51" i="13"/>
  <c r="K51" i="13"/>
  <c r="J51" i="13"/>
  <c r="I51" i="13"/>
  <c r="H51" i="13"/>
  <c r="N50" i="13"/>
  <c r="M50" i="13"/>
  <c r="L50" i="13"/>
  <c r="K50" i="13"/>
  <c r="X50" i="13" s="1"/>
  <c r="J50" i="13"/>
  <c r="I50" i="13"/>
  <c r="H50" i="13"/>
  <c r="G50" i="13"/>
  <c r="N49" i="13"/>
  <c r="M49" i="13"/>
  <c r="L49" i="13"/>
  <c r="K49" i="13"/>
  <c r="J49" i="13"/>
  <c r="I49" i="13"/>
  <c r="H49" i="13"/>
  <c r="N48" i="13"/>
  <c r="M48" i="13"/>
  <c r="L48" i="13"/>
  <c r="K48" i="13"/>
  <c r="X48" i="13" s="1"/>
  <c r="J48" i="13"/>
  <c r="I48" i="13"/>
  <c r="H48" i="13"/>
  <c r="G48" i="13"/>
  <c r="N47" i="13"/>
  <c r="M47" i="13"/>
  <c r="L47" i="13"/>
  <c r="K47" i="13"/>
  <c r="J47" i="13"/>
  <c r="I47" i="13"/>
  <c r="H47" i="13"/>
  <c r="N46" i="13"/>
  <c r="M46" i="13"/>
  <c r="L46" i="13"/>
  <c r="K46" i="13"/>
  <c r="J46" i="13"/>
  <c r="I46" i="13"/>
  <c r="H46" i="13"/>
  <c r="N45" i="13"/>
  <c r="M45" i="13"/>
  <c r="L45" i="13"/>
  <c r="K45" i="13"/>
  <c r="J45" i="13"/>
  <c r="I45" i="13"/>
  <c r="H45" i="13"/>
  <c r="N44" i="13"/>
  <c r="M44" i="13"/>
  <c r="L44" i="13"/>
  <c r="K44" i="13"/>
  <c r="J44" i="13"/>
  <c r="I44" i="13"/>
  <c r="H44" i="13"/>
  <c r="N43" i="13"/>
  <c r="M43" i="13"/>
  <c r="L43" i="13"/>
  <c r="K43" i="13"/>
  <c r="J43" i="13"/>
  <c r="I43" i="13"/>
  <c r="H43" i="13"/>
  <c r="N42" i="13"/>
  <c r="M42" i="13"/>
  <c r="L42" i="13"/>
  <c r="K42" i="13"/>
  <c r="X42" i="13" s="1"/>
  <c r="J42" i="13"/>
  <c r="I42" i="13"/>
  <c r="H42" i="13"/>
  <c r="G42" i="13"/>
  <c r="N41" i="13"/>
  <c r="M41" i="13"/>
  <c r="L41" i="13"/>
  <c r="K41" i="13"/>
  <c r="J41" i="13"/>
  <c r="I41" i="13"/>
  <c r="H41" i="13"/>
  <c r="N40" i="13"/>
  <c r="M40" i="13"/>
  <c r="L40" i="13"/>
  <c r="K40" i="13"/>
  <c r="X40" i="13" s="1"/>
  <c r="J40" i="13"/>
  <c r="I40" i="13"/>
  <c r="H40" i="13"/>
  <c r="G40" i="13"/>
  <c r="N39" i="13"/>
  <c r="M39" i="13"/>
  <c r="L39" i="13"/>
  <c r="K39" i="13"/>
  <c r="J39" i="13"/>
  <c r="I39" i="13"/>
  <c r="H39" i="13"/>
  <c r="N38" i="13"/>
  <c r="M38" i="13"/>
  <c r="L38" i="13"/>
  <c r="K38" i="13"/>
  <c r="J38" i="13"/>
  <c r="I38" i="13"/>
  <c r="H38" i="13"/>
  <c r="N37" i="13"/>
  <c r="M37" i="13"/>
  <c r="L37" i="13"/>
  <c r="K37" i="13"/>
  <c r="J37" i="13"/>
  <c r="I37" i="13"/>
  <c r="G37" i="13" s="1"/>
  <c r="H37" i="13"/>
  <c r="N36" i="13"/>
  <c r="M36" i="13"/>
  <c r="L36" i="13"/>
  <c r="K36" i="13"/>
  <c r="J36" i="13"/>
  <c r="I36" i="13"/>
  <c r="H36" i="13"/>
  <c r="X36" i="13" s="1"/>
  <c r="N35" i="13"/>
  <c r="M35" i="13"/>
  <c r="L35" i="13"/>
  <c r="K35" i="13"/>
  <c r="X35" i="13" s="1"/>
  <c r="J35" i="13"/>
  <c r="I35" i="13"/>
  <c r="H35" i="13"/>
  <c r="G35" i="13"/>
  <c r="N34" i="13"/>
  <c r="M34" i="13"/>
  <c r="L34" i="13"/>
  <c r="K34" i="13"/>
  <c r="J34" i="13"/>
  <c r="I34" i="13"/>
  <c r="H34" i="13"/>
  <c r="N33" i="13"/>
  <c r="M33" i="13"/>
  <c r="L33" i="13"/>
  <c r="K33" i="13"/>
  <c r="J33" i="13"/>
  <c r="I33" i="13"/>
  <c r="G33" i="13" s="1"/>
  <c r="H33" i="13"/>
  <c r="X33" i="13" s="1"/>
  <c r="N32" i="13"/>
  <c r="M32" i="13"/>
  <c r="L32" i="13"/>
  <c r="K32" i="13"/>
  <c r="J32" i="13"/>
  <c r="I32" i="13"/>
  <c r="H32" i="13"/>
  <c r="N31" i="13"/>
  <c r="M31" i="13"/>
  <c r="L31" i="13"/>
  <c r="K31" i="13"/>
  <c r="X31" i="13" s="1"/>
  <c r="J31" i="13"/>
  <c r="I31" i="13"/>
  <c r="H31" i="13"/>
  <c r="G31" i="13"/>
  <c r="N30" i="13"/>
  <c r="M30" i="13"/>
  <c r="L30" i="13"/>
  <c r="K30" i="13"/>
  <c r="J30" i="13"/>
  <c r="I30" i="13"/>
  <c r="H30" i="13"/>
  <c r="N29" i="13"/>
  <c r="M29" i="13"/>
  <c r="L29" i="13"/>
  <c r="K29" i="13"/>
  <c r="J29" i="13"/>
  <c r="I29" i="13"/>
  <c r="H29" i="13"/>
  <c r="N28" i="13"/>
  <c r="M28" i="13"/>
  <c r="L28" i="13"/>
  <c r="K28" i="13"/>
  <c r="J28" i="13"/>
  <c r="I28" i="13"/>
  <c r="H28" i="13"/>
  <c r="X28" i="13" s="1"/>
  <c r="N27" i="13"/>
  <c r="M27" i="13"/>
  <c r="L27" i="13"/>
  <c r="K27" i="13"/>
  <c r="X27" i="13" s="1"/>
  <c r="J27" i="13"/>
  <c r="I27" i="13"/>
  <c r="H27" i="13"/>
  <c r="G27" i="13"/>
  <c r="N26" i="13"/>
  <c r="M26" i="13"/>
  <c r="L26" i="13"/>
  <c r="K26" i="13"/>
  <c r="J26" i="13"/>
  <c r="I26" i="13"/>
  <c r="H26" i="13"/>
  <c r="X26" i="13" s="1"/>
  <c r="N25" i="13"/>
  <c r="M25" i="13"/>
  <c r="L25" i="13"/>
  <c r="K25" i="13"/>
  <c r="J25" i="13"/>
  <c r="I25" i="13"/>
  <c r="H25" i="13"/>
  <c r="N24" i="13"/>
  <c r="M24" i="13"/>
  <c r="L24" i="13"/>
  <c r="K24" i="13"/>
  <c r="J24" i="13"/>
  <c r="I24" i="13"/>
  <c r="H24" i="13"/>
  <c r="N23" i="13"/>
  <c r="M23" i="13"/>
  <c r="L23" i="13"/>
  <c r="K23" i="13"/>
  <c r="X23" i="13" s="1"/>
  <c r="J23" i="13"/>
  <c r="I23" i="13"/>
  <c r="H23" i="13"/>
  <c r="G23" i="13"/>
  <c r="N22" i="13"/>
  <c r="M22" i="13"/>
  <c r="L22" i="13"/>
  <c r="K22" i="13"/>
  <c r="J22" i="13"/>
  <c r="I22" i="13"/>
  <c r="H22" i="13"/>
  <c r="X22" i="13" s="1"/>
  <c r="G22" i="13"/>
  <c r="N21" i="13"/>
  <c r="M21" i="13"/>
  <c r="L21" i="13"/>
  <c r="K21" i="13"/>
  <c r="J21" i="13"/>
  <c r="I21" i="13"/>
  <c r="H21" i="13"/>
  <c r="N20" i="13"/>
  <c r="M20" i="13"/>
  <c r="L20" i="13"/>
  <c r="K20" i="13"/>
  <c r="J20" i="13"/>
  <c r="I20" i="13"/>
  <c r="H20" i="13"/>
  <c r="N19" i="13"/>
  <c r="M19" i="13"/>
  <c r="L19" i="13"/>
  <c r="K19" i="13"/>
  <c r="J19" i="13"/>
  <c r="X19" i="13" s="1"/>
  <c r="I19" i="13"/>
  <c r="H19" i="13"/>
  <c r="N18" i="13"/>
  <c r="M18" i="13"/>
  <c r="L18" i="13"/>
  <c r="K18" i="13"/>
  <c r="X18" i="13" s="1"/>
  <c r="J18" i="13"/>
  <c r="I18" i="13"/>
  <c r="H18" i="13"/>
  <c r="G18" i="13"/>
  <c r="N17" i="13"/>
  <c r="M17" i="13"/>
  <c r="L17" i="13"/>
  <c r="K17" i="13"/>
  <c r="J17" i="13"/>
  <c r="I17" i="13"/>
  <c r="H17" i="13"/>
  <c r="N16" i="13"/>
  <c r="M16" i="13"/>
  <c r="L16" i="13"/>
  <c r="K16" i="13"/>
  <c r="J16" i="13"/>
  <c r="I16" i="13"/>
  <c r="H16" i="13"/>
  <c r="N15" i="13"/>
  <c r="M15" i="13"/>
  <c r="L15" i="13"/>
  <c r="K15" i="13"/>
  <c r="J15" i="13"/>
  <c r="X15" i="13" s="1"/>
  <c r="I15" i="13"/>
  <c r="H15" i="13"/>
  <c r="N14" i="13"/>
  <c r="M14" i="13"/>
  <c r="L14" i="13"/>
  <c r="K14" i="13"/>
  <c r="X14" i="13" s="1"/>
  <c r="J14" i="13"/>
  <c r="I14" i="13"/>
  <c r="H14" i="13"/>
  <c r="G14" i="13"/>
  <c r="N13" i="13"/>
  <c r="M13" i="13"/>
  <c r="L13" i="13"/>
  <c r="K13" i="13"/>
  <c r="J13" i="13"/>
  <c r="I13" i="13"/>
  <c r="H13" i="13"/>
  <c r="X13" i="13" s="1"/>
  <c r="N12" i="13"/>
  <c r="M12" i="13"/>
  <c r="L12" i="13"/>
  <c r="K12" i="13"/>
  <c r="J12" i="13"/>
  <c r="I12" i="13"/>
  <c r="H12" i="13"/>
  <c r="N11" i="13"/>
  <c r="M11" i="13"/>
  <c r="L11" i="13"/>
  <c r="K11" i="13"/>
  <c r="J11" i="13"/>
  <c r="I11" i="13"/>
  <c r="X11" i="13" s="1"/>
  <c r="H11" i="13"/>
  <c r="N10" i="13"/>
  <c r="M10" i="13"/>
  <c r="L10" i="13"/>
  <c r="K10" i="13"/>
  <c r="J10" i="13"/>
  <c r="X10" i="13" s="1"/>
  <c r="I10" i="13"/>
  <c r="H10" i="13"/>
  <c r="N9" i="13"/>
  <c r="M9" i="13"/>
  <c r="L9" i="13"/>
  <c r="K9" i="13"/>
  <c r="X9" i="13" s="1"/>
  <c r="J9" i="13"/>
  <c r="I9" i="13"/>
  <c r="H9" i="13"/>
  <c r="G9" i="13"/>
  <c r="N8" i="13"/>
  <c r="M8" i="13"/>
  <c r="L8" i="13"/>
  <c r="K8" i="13"/>
  <c r="J8" i="13"/>
  <c r="I8" i="13"/>
  <c r="H8" i="13"/>
  <c r="N7" i="13"/>
  <c r="M7" i="13"/>
  <c r="L7" i="13"/>
  <c r="K7" i="13"/>
  <c r="J7" i="13"/>
  <c r="X7" i="13" s="1"/>
  <c r="I7" i="13"/>
  <c r="H7" i="13"/>
  <c r="N6" i="13"/>
  <c r="M6" i="13"/>
  <c r="L6" i="13"/>
  <c r="K6" i="13"/>
  <c r="X6" i="13" s="1"/>
  <c r="J6" i="13"/>
  <c r="I6" i="13"/>
  <c r="H6" i="13"/>
  <c r="G6" i="13"/>
  <c r="N5" i="13"/>
  <c r="M5" i="13"/>
  <c r="M200" i="13" s="1"/>
  <c r="U200" i="13" s="1"/>
  <c r="L5" i="13"/>
  <c r="L200" i="13" s="1"/>
  <c r="T200" i="13" s="1"/>
  <c r="K5" i="13"/>
  <c r="J5" i="13"/>
  <c r="I5" i="13"/>
  <c r="I200" i="13" s="1"/>
  <c r="H5" i="13"/>
  <c r="X5" i="13" s="1"/>
  <c r="F1" i="13"/>
  <c r="B1" i="13"/>
  <c r="N199" i="12"/>
  <c r="M199" i="12"/>
  <c r="L199" i="12"/>
  <c r="K199" i="12"/>
  <c r="J199" i="12"/>
  <c r="X199" i="12" s="1"/>
  <c r="I199" i="12"/>
  <c r="H199" i="12"/>
  <c r="N198" i="12"/>
  <c r="M198" i="12"/>
  <c r="L198" i="12"/>
  <c r="K198" i="12"/>
  <c r="X198" i="12" s="1"/>
  <c r="J198" i="12"/>
  <c r="I198" i="12"/>
  <c r="H198" i="12"/>
  <c r="G198" i="12"/>
  <c r="N197" i="12"/>
  <c r="M197" i="12"/>
  <c r="L197" i="12"/>
  <c r="K197" i="12"/>
  <c r="J197" i="12"/>
  <c r="I197" i="12"/>
  <c r="H197" i="12"/>
  <c r="X197" i="12" s="1"/>
  <c r="N196" i="12"/>
  <c r="M196" i="12"/>
  <c r="L196" i="12"/>
  <c r="K196" i="12"/>
  <c r="J196" i="12"/>
  <c r="I196" i="12"/>
  <c r="H196" i="12"/>
  <c r="N195" i="12"/>
  <c r="M195" i="12"/>
  <c r="L195" i="12"/>
  <c r="K195" i="12"/>
  <c r="J195" i="12"/>
  <c r="I195" i="12"/>
  <c r="X195" i="12" s="1"/>
  <c r="H195" i="12"/>
  <c r="N194" i="12"/>
  <c r="M194" i="12"/>
  <c r="L194" i="12"/>
  <c r="K194" i="12"/>
  <c r="J194" i="12"/>
  <c r="X194" i="12" s="1"/>
  <c r="I194" i="12"/>
  <c r="H194" i="12"/>
  <c r="N193" i="12"/>
  <c r="M193" i="12"/>
  <c r="L193" i="12"/>
  <c r="K193" i="12"/>
  <c r="J193" i="12"/>
  <c r="X193" i="12" s="1"/>
  <c r="I193" i="12"/>
  <c r="H193" i="12"/>
  <c r="N192" i="12"/>
  <c r="M192" i="12"/>
  <c r="L192" i="12"/>
  <c r="K192" i="12"/>
  <c r="X192" i="12" s="1"/>
  <c r="J192" i="12"/>
  <c r="I192" i="12"/>
  <c r="H192" i="12"/>
  <c r="G192" i="12"/>
  <c r="N191" i="12"/>
  <c r="M191" i="12"/>
  <c r="L191" i="12"/>
  <c r="K191" i="12"/>
  <c r="J191" i="12"/>
  <c r="I191" i="12"/>
  <c r="H191" i="12"/>
  <c r="X191" i="12" s="1"/>
  <c r="N190" i="12"/>
  <c r="M190" i="12"/>
  <c r="L190" i="12"/>
  <c r="K190" i="12"/>
  <c r="J190" i="12"/>
  <c r="I190" i="12"/>
  <c r="X190" i="12" s="1"/>
  <c r="H190" i="12"/>
  <c r="N189" i="12"/>
  <c r="M189" i="12"/>
  <c r="L189" i="12"/>
  <c r="K189" i="12"/>
  <c r="J189" i="12"/>
  <c r="X189" i="12" s="1"/>
  <c r="I189" i="12"/>
  <c r="H189" i="12"/>
  <c r="N188" i="12"/>
  <c r="M188" i="12"/>
  <c r="L188" i="12"/>
  <c r="K188" i="12"/>
  <c r="X188" i="12" s="1"/>
  <c r="J188" i="12"/>
  <c r="I188" i="12"/>
  <c r="H188" i="12"/>
  <c r="G188" i="12"/>
  <c r="N187" i="12"/>
  <c r="M187" i="12"/>
  <c r="L187" i="12"/>
  <c r="K187" i="12"/>
  <c r="J187" i="12"/>
  <c r="I187" i="12"/>
  <c r="H187" i="12"/>
  <c r="X187" i="12" s="1"/>
  <c r="N186" i="12"/>
  <c r="M186" i="12"/>
  <c r="L186" i="12"/>
  <c r="K186" i="12"/>
  <c r="J186" i="12"/>
  <c r="I186" i="12"/>
  <c r="X186" i="12" s="1"/>
  <c r="H186" i="12"/>
  <c r="N185" i="12"/>
  <c r="M185" i="12"/>
  <c r="L185" i="12"/>
  <c r="K185" i="12"/>
  <c r="J185" i="12"/>
  <c r="X185" i="12" s="1"/>
  <c r="I185" i="12"/>
  <c r="H185" i="12"/>
  <c r="N184" i="12"/>
  <c r="M184" i="12"/>
  <c r="L184" i="12"/>
  <c r="K184" i="12"/>
  <c r="X184" i="12" s="1"/>
  <c r="J184" i="12"/>
  <c r="I184" i="12"/>
  <c r="H184" i="12"/>
  <c r="G184" i="12"/>
  <c r="N183" i="12"/>
  <c r="M183" i="12"/>
  <c r="L183" i="12"/>
  <c r="K183" i="12"/>
  <c r="J183" i="12"/>
  <c r="I183" i="12"/>
  <c r="H183" i="12"/>
  <c r="X183" i="12" s="1"/>
  <c r="N182" i="12"/>
  <c r="M182" i="12"/>
  <c r="L182" i="12"/>
  <c r="K182" i="12"/>
  <c r="J182" i="12"/>
  <c r="I182" i="12"/>
  <c r="X182" i="12" s="1"/>
  <c r="H182" i="12"/>
  <c r="N181" i="12"/>
  <c r="M181" i="12"/>
  <c r="L181" i="12"/>
  <c r="K181" i="12"/>
  <c r="J181" i="12"/>
  <c r="X181" i="12" s="1"/>
  <c r="I181" i="12"/>
  <c r="H181" i="12"/>
  <c r="N180" i="12"/>
  <c r="M180" i="12"/>
  <c r="L180" i="12"/>
  <c r="K180" i="12"/>
  <c r="X180" i="12" s="1"/>
  <c r="J180" i="12"/>
  <c r="I180" i="12"/>
  <c r="H180" i="12"/>
  <c r="G180" i="12"/>
  <c r="N179" i="12"/>
  <c r="M179" i="12"/>
  <c r="L179" i="12"/>
  <c r="K179" i="12"/>
  <c r="J179" i="12"/>
  <c r="I179" i="12"/>
  <c r="H179" i="12"/>
  <c r="N178" i="12"/>
  <c r="M178" i="12"/>
  <c r="L178" i="12"/>
  <c r="K178" i="12"/>
  <c r="J178" i="12"/>
  <c r="I178" i="12"/>
  <c r="H178" i="12"/>
  <c r="N177" i="12"/>
  <c r="M177" i="12"/>
  <c r="L177" i="12"/>
  <c r="K177" i="12"/>
  <c r="J177" i="12"/>
  <c r="I177" i="12"/>
  <c r="H177" i="12"/>
  <c r="N176" i="12"/>
  <c r="M176" i="12"/>
  <c r="L176" i="12"/>
  <c r="K176" i="12"/>
  <c r="X176" i="12" s="1"/>
  <c r="J176" i="12"/>
  <c r="I176" i="12"/>
  <c r="H176" i="12"/>
  <c r="G176" i="12"/>
  <c r="N175" i="12"/>
  <c r="M175" i="12"/>
  <c r="L175" i="12"/>
  <c r="K175" i="12"/>
  <c r="J175" i="12"/>
  <c r="I175" i="12"/>
  <c r="H175" i="12"/>
  <c r="N174" i="12"/>
  <c r="M174" i="12"/>
  <c r="L174" i="12"/>
  <c r="K174" i="12"/>
  <c r="J174" i="12"/>
  <c r="I174" i="12"/>
  <c r="H174" i="12"/>
  <c r="N173" i="12"/>
  <c r="M173" i="12"/>
  <c r="L173" i="12"/>
  <c r="K173" i="12"/>
  <c r="J173" i="12"/>
  <c r="I173" i="12"/>
  <c r="H173" i="12"/>
  <c r="N172" i="12"/>
  <c r="M172" i="12"/>
  <c r="L172" i="12"/>
  <c r="K172" i="12"/>
  <c r="X172" i="12" s="1"/>
  <c r="J172" i="12"/>
  <c r="I172" i="12"/>
  <c r="H172" i="12"/>
  <c r="G172" i="12"/>
  <c r="N171" i="12"/>
  <c r="M171" i="12"/>
  <c r="L171" i="12"/>
  <c r="K171" i="12"/>
  <c r="J171" i="12"/>
  <c r="I171" i="12"/>
  <c r="H171" i="12"/>
  <c r="N170" i="12"/>
  <c r="M170" i="12"/>
  <c r="L170" i="12"/>
  <c r="K170" i="12"/>
  <c r="J170" i="12"/>
  <c r="I170" i="12"/>
  <c r="H170" i="12"/>
  <c r="N169" i="12"/>
  <c r="M169" i="12"/>
  <c r="L169" i="12"/>
  <c r="K169" i="12"/>
  <c r="J169" i="12"/>
  <c r="I169" i="12"/>
  <c r="H169" i="12"/>
  <c r="N168" i="12"/>
  <c r="M168" i="12"/>
  <c r="L168" i="12"/>
  <c r="K168" i="12"/>
  <c r="X168" i="12" s="1"/>
  <c r="J168" i="12"/>
  <c r="I168" i="12"/>
  <c r="H168" i="12"/>
  <c r="G168" i="12"/>
  <c r="N167" i="12"/>
  <c r="M167" i="12"/>
  <c r="L167" i="12"/>
  <c r="K167" i="12"/>
  <c r="J167" i="12"/>
  <c r="I167" i="12"/>
  <c r="H167" i="12"/>
  <c r="N166" i="12"/>
  <c r="M166" i="12"/>
  <c r="L166" i="12"/>
  <c r="K166" i="12"/>
  <c r="J166" i="12"/>
  <c r="I166" i="12"/>
  <c r="H166" i="12"/>
  <c r="N165" i="12"/>
  <c r="M165" i="12"/>
  <c r="L165" i="12"/>
  <c r="K165" i="12"/>
  <c r="J165" i="12"/>
  <c r="I165" i="12"/>
  <c r="H165" i="12"/>
  <c r="N164" i="12"/>
  <c r="M164" i="12"/>
  <c r="L164" i="12"/>
  <c r="K164" i="12"/>
  <c r="X164" i="12" s="1"/>
  <c r="J164" i="12"/>
  <c r="I164" i="12"/>
  <c r="H164" i="12"/>
  <c r="G164" i="12"/>
  <c r="N163" i="12"/>
  <c r="M163" i="12"/>
  <c r="L163" i="12"/>
  <c r="K163" i="12"/>
  <c r="J163" i="12"/>
  <c r="I163" i="12"/>
  <c r="H163" i="12"/>
  <c r="N162" i="12"/>
  <c r="M162" i="12"/>
  <c r="L162" i="12"/>
  <c r="K162" i="12"/>
  <c r="J162" i="12"/>
  <c r="I162" i="12"/>
  <c r="H162" i="12"/>
  <c r="N161" i="12"/>
  <c r="M161" i="12"/>
  <c r="L161" i="12"/>
  <c r="K161" i="12"/>
  <c r="J161" i="12"/>
  <c r="I161" i="12"/>
  <c r="H161" i="12"/>
  <c r="N160" i="12"/>
  <c r="M160" i="12"/>
  <c r="L160" i="12"/>
  <c r="K160" i="12"/>
  <c r="X160" i="12" s="1"/>
  <c r="J160" i="12"/>
  <c r="I160" i="12"/>
  <c r="H160" i="12"/>
  <c r="G160" i="12"/>
  <c r="N159" i="12"/>
  <c r="M159" i="12"/>
  <c r="L159" i="12"/>
  <c r="K159" i="12"/>
  <c r="J159" i="12"/>
  <c r="I159" i="12"/>
  <c r="H159" i="12"/>
  <c r="N158" i="12"/>
  <c r="M158" i="12"/>
  <c r="L158" i="12"/>
  <c r="K158" i="12"/>
  <c r="J158" i="12"/>
  <c r="I158" i="12"/>
  <c r="H158" i="12"/>
  <c r="N157" i="12"/>
  <c r="M157" i="12"/>
  <c r="L157" i="12"/>
  <c r="K157" i="12"/>
  <c r="X157" i="12" s="1"/>
  <c r="J157" i="12"/>
  <c r="I157" i="12"/>
  <c r="H157" i="12"/>
  <c r="G157" i="12"/>
  <c r="N156" i="12"/>
  <c r="M156" i="12"/>
  <c r="L156" i="12"/>
  <c r="K156" i="12"/>
  <c r="J156" i="12"/>
  <c r="I156" i="12"/>
  <c r="H156" i="12"/>
  <c r="X156" i="12" s="1"/>
  <c r="N155" i="12"/>
  <c r="M155" i="12"/>
  <c r="L155" i="12"/>
  <c r="K155" i="12"/>
  <c r="J155" i="12"/>
  <c r="I155" i="12"/>
  <c r="H155" i="12"/>
  <c r="N154" i="12"/>
  <c r="M154" i="12"/>
  <c r="L154" i="12"/>
  <c r="K154" i="12"/>
  <c r="J154" i="12"/>
  <c r="I154" i="12"/>
  <c r="H154" i="12"/>
  <c r="N153" i="12"/>
  <c r="M153" i="12"/>
  <c r="L153" i="12"/>
  <c r="K153" i="12"/>
  <c r="X153" i="12" s="1"/>
  <c r="J153" i="12"/>
  <c r="I153" i="12"/>
  <c r="H153" i="12"/>
  <c r="G153" i="12"/>
  <c r="N152" i="12"/>
  <c r="M152" i="12"/>
  <c r="L152" i="12"/>
  <c r="K152" i="12"/>
  <c r="J152" i="12"/>
  <c r="I152" i="12"/>
  <c r="H152" i="12"/>
  <c r="X152" i="12" s="1"/>
  <c r="N151" i="12"/>
  <c r="M151" i="12"/>
  <c r="L151" i="12"/>
  <c r="K151" i="12"/>
  <c r="J151" i="12"/>
  <c r="I151" i="12"/>
  <c r="H151" i="12"/>
  <c r="N150" i="12"/>
  <c r="M150" i="12"/>
  <c r="L150" i="12"/>
  <c r="K150" i="12"/>
  <c r="J150" i="12"/>
  <c r="I150" i="12"/>
  <c r="H150" i="12"/>
  <c r="N149" i="12"/>
  <c r="M149" i="12"/>
  <c r="L149" i="12"/>
  <c r="K149" i="12"/>
  <c r="X149" i="12" s="1"/>
  <c r="J149" i="12"/>
  <c r="I149" i="12"/>
  <c r="H149" i="12"/>
  <c r="G149" i="12"/>
  <c r="N148" i="12"/>
  <c r="M148" i="12"/>
  <c r="L148" i="12"/>
  <c r="K148" i="12"/>
  <c r="J148" i="12"/>
  <c r="I148" i="12"/>
  <c r="H148" i="12"/>
  <c r="X148" i="12" s="1"/>
  <c r="N147" i="12"/>
  <c r="M147" i="12"/>
  <c r="L147" i="12"/>
  <c r="K147" i="12"/>
  <c r="J147" i="12"/>
  <c r="I147" i="12"/>
  <c r="H147" i="12"/>
  <c r="N146" i="12"/>
  <c r="M146" i="12"/>
  <c r="L146" i="12"/>
  <c r="K146" i="12"/>
  <c r="J146" i="12"/>
  <c r="I146" i="12"/>
  <c r="H146" i="12"/>
  <c r="N145" i="12"/>
  <c r="M145" i="12"/>
  <c r="L145" i="12"/>
  <c r="K145" i="12"/>
  <c r="X145" i="12" s="1"/>
  <c r="J145" i="12"/>
  <c r="I145" i="12"/>
  <c r="H145" i="12"/>
  <c r="G145" i="12"/>
  <c r="N144" i="12"/>
  <c r="M144" i="12"/>
  <c r="L144" i="12"/>
  <c r="K144" i="12"/>
  <c r="J144" i="12"/>
  <c r="I144" i="12"/>
  <c r="H144" i="12"/>
  <c r="X144" i="12" s="1"/>
  <c r="N143" i="12"/>
  <c r="M143" i="12"/>
  <c r="L143" i="12"/>
  <c r="K143" i="12"/>
  <c r="J143" i="12"/>
  <c r="I143" i="12"/>
  <c r="H143" i="12"/>
  <c r="N142" i="12"/>
  <c r="M142" i="12"/>
  <c r="L142" i="12"/>
  <c r="K142" i="12"/>
  <c r="J142" i="12"/>
  <c r="I142" i="12"/>
  <c r="H142" i="12"/>
  <c r="N141" i="12"/>
  <c r="M141" i="12"/>
  <c r="L141" i="12"/>
  <c r="K141" i="12"/>
  <c r="X141" i="12" s="1"/>
  <c r="J141" i="12"/>
  <c r="I141" i="12"/>
  <c r="H141" i="12"/>
  <c r="G141" i="12"/>
  <c r="N140" i="12"/>
  <c r="M140" i="12"/>
  <c r="L140" i="12"/>
  <c r="K140" i="12"/>
  <c r="J140" i="12"/>
  <c r="I140" i="12"/>
  <c r="H140" i="12"/>
  <c r="X140" i="12" s="1"/>
  <c r="N139" i="12"/>
  <c r="M139" i="12"/>
  <c r="L139" i="12"/>
  <c r="K139" i="12"/>
  <c r="J139" i="12"/>
  <c r="I139" i="12"/>
  <c r="H139" i="12"/>
  <c r="N138" i="12"/>
  <c r="M138" i="12"/>
  <c r="L138" i="12"/>
  <c r="K138" i="12"/>
  <c r="J138" i="12"/>
  <c r="I138" i="12"/>
  <c r="H138" i="12"/>
  <c r="N137" i="12"/>
  <c r="M137" i="12"/>
  <c r="L137" i="12"/>
  <c r="K137" i="12"/>
  <c r="X137" i="12" s="1"/>
  <c r="J137" i="12"/>
  <c r="I137" i="12"/>
  <c r="H137" i="12"/>
  <c r="G137" i="12"/>
  <c r="N136" i="12"/>
  <c r="M136" i="12"/>
  <c r="L136" i="12"/>
  <c r="K136" i="12"/>
  <c r="J136" i="12"/>
  <c r="I136" i="12"/>
  <c r="H136" i="12"/>
  <c r="X136" i="12" s="1"/>
  <c r="N135" i="12"/>
  <c r="M135" i="12"/>
  <c r="L135" i="12"/>
  <c r="K135" i="12"/>
  <c r="J135" i="12"/>
  <c r="I135" i="12"/>
  <c r="H135" i="12"/>
  <c r="N134" i="12"/>
  <c r="M134" i="12"/>
  <c r="L134" i="12"/>
  <c r="K134" i="12"/>
  <c r="J134" i="12"/>
  <c r="I134" i="12"/>
  <c r="H134" i="12"/>
  <c r="N133" i="12"/>
  <c r="M133" i="12"/>
  <c r="L133" i="12"/>
  <c r="K133" i="12"/>
  <c r="X133" i="12" s="1"/>
  <c r="J133" i="12"/>
  <c r="I133" i="12"/>
  <c r="H133" i="12"/>
  <c r="G133" i="12"/>
  <c r="N132" i="12"/>
  <c r="M132" i="12"/>
  <c r="L132" i="12"/>
  <c r="K132" i="12"/>
  <c r="J132" i="12"/>
  <c r="I132" i="12"/>
  <c r="H132" i="12"/>
  <c r="X132" i="12" s="1"/>
  <c r="N131" i="12"/>
  <c r="M131" i="12"/>
  <c r="L131" i="12"/>
  <c r="K131" i="12"/>
  <c r="J131" i="12"/>
  <c r="I131" i="12"/>
  <c r="H131" i="12"/>
  <c r="N130" i="12"/>
  <c r="M130" i="12"/>
  <c r="L130" i="12"/>
  <c r="K130" i="12"/>
  <c r="J130" i="12"/>
  <c r="I130" i="12"/>
  <c r="H130" i="12"/>
  <c r="N129" i="12"/>
  <c r="M129" i="12"/>
  <c r="L129" i="12"/>
  <c r="K129" i="12"/>
  <c r="X129" i="12" s="1"/>
  <c r="J129" i="12"/>
  <c r="I129" i="12"/>
  <c r="H129" i="12"/>
  <c r="G129" i="12"/>
  <c r="N128" i="12"/>
  <c r="M128" i="12"/>
  <c r="L128" i="12"/>
  <c r="K128" i="12"/>
  <c r="J128" i="12"/>
  <c r="I128" i="12"/>
  <c r="H128" i="12"/>
  <c r="X128" i="12" s="1"/>
  <c r="N127" i="12"/>
  <c r="M127" i="12"/>
  <c r="L127" i="12"/>
  <c r="K127" i="12"/>
  <c r="J127" i="12"/>
  <c r="I127" i="12"/>
  <c r="H127" i="12"/>
  <c r="N126" i="12"/>
  <c r="M126" i="12"/>
  <c r="L126" i="12"/>
  <c r="K126" i="12"/>
  <c r="J126" i="12"/>
  <c r="I126" i="12"/>
  <c r="H126" i="12"/>
  <c r="N125" i="12"/>
  <c r="M125" i="12"/>
  <c r="L125" i="12"/>
  <c r="K125" i="12"/>
  <c r="X125" i="12" s="1"/>
  <c r="J125" i="12"/>
  <c r="I125" i="12"/>
  <c r="H125" i="12"/>
  <c r="G125" i="12"/>
  <c r="N124" i="12"/>
  <c r="M124" i="12"/>
  <c r="L124" i="12"/>
  <c r="K124" i="12"/>
  <c r="J124" i="12"/>
  <c r="I124" i="12"/>
  <c r="H124" i="12"/>
  <c r="X124" i="12" s="1"/>
  <c r="N123" i="12"/>
  <c r="M123" i="12"/>
  <c r="L123" i="12"/>
  <c r="K123" i="12"/>
  <c r="J123" i="12"/>
  <c r="I123" i="12"/>
  <c r="H123" i="12"/>
  <c r="N122" i="12"/>
  <c r="M122" i="12"/>
  <c r="L122" i="12"/>
  <c r="K122" i="12"/>
  <c r="J122" i="12"/>
  <c r="I122" i="12"/>
  <c r="H122" i="12"/>
  <c r="N121" i="12"/>
  <c r="M121" i="12"/>
  <c r="L121" i="12"/>
  <c r="K121" i="12"/>
  <c r="X121" i="12" s="1"/>
  <c r="J121" i="12"/>
  <c r="I121" i="12"/>
  <c r="H121" i="12"/>
  <c r="G121" i="12"/>
  <c r="N120" i="12"/>
  <c r="M120" i="12"/>
  <c r="L120" i="12"/>
  <c r="K120" i="12"/>
  <c r="J120" i="12"/>
  <c r="I120" i="12"/>
  <c r="H120" i="12"/>
  <c r="X120" i="12" s="1"/>
  <c r="N119" i="12"/>
  <c r="M119" i="12"/>
  <c r="L119" i="12"/>
  <c r="K119" i="12"/>
  <c r="J119" i="12"/>
  <c r="I119" i="12"/>
  <c r="H119" i="12"/>
  <c r="N118" i="12"/>
  <c r="M118" i="12"/>
  <c r="L118" i="12"/>
  <c r="K118" i="12"/>
  <c r="J118" i="12"/>
  <c r="I118" i="12"/>
  <c r="H118" i="12"/>
  <c r="N117" i="12"/>
  <c r="M117" i="12"/>
  <c r="L117" i="12"/>
  <c r="K117" i="12"/>
  <c r="X117" i="12" s="1"/>
  <c r="J117" i="12"/>
  <c r="I117" i="12"/>
  <c r="H117" i="12"/>
  <c r="G117" i="12"/>
  <c r="N116" i="12"/>
  <c r="M116" i="12"/>
  <c r="L116" i="12"/>
  <c r="K116" i="12"/>
  <c r="J116" i="12"/>
  <c r="I116" i="12"/>
  <c r="H116" i="12"/>
  <c r="X116" i="12" s="1"/>
  <c r="N115" i="12"/>
  <c r="M115" i="12"/>
  <c r="L115" i="12"/>
  <c r="K115" i="12"/>
  <c r="J115" i="12"/>
  <c r="I115" i="12"/>
  <c r="H115" i="12"/>
  <c r="N114" i="12"/>
  <c r="M114" i="12"/>
  <c r="L114" i="12"/>
  <c r="K114" i="12"/>
  <c r="J114" i="12"/>
  <c r="I114" i="12"/>
  <c r="H114" i="12"/>
  <c r="N113" i="12"/>
  <c r="M113" i="12"/>
  <c r="L113" i="12"/>
  <c r="K113" i="12"/>
  <c r="X113" i="12" s="1"/>
  <c r="J113" i="12"/>
  <c r="I113" i="12"/>
  <c r="H113" i="12"/>
  <c r="G113" i="12"/>
  <c r="N112" i="12"/>
  <c r="M112" i="12"/>
  <c r="L112" i="12"/>
  <c r="K112" i="12"/>
  <c r="J112" i="12"/>
  <c r="I112" i="12"/>
  <c r="H112" i="12"/>
  <c r="X112" i="12" s="1"/>
  <c r="N111" i="12"/>
  <c r="M111" i="12"/>
  <c r="L111" i="12"/>
  <c r="K111" i="12"/>
  <c r="J111" i="12"/>
  <c r="I111" i="12"/>
  <c r="H111" i="12"/>
  <c r="N110" i="12"/>
  <c r="M110" i="12"/>
  <c r="L110" i="12"/>
  <c r="K110" i="12"/>
  <c r="J110" i="12"/>
  <c r="I110" i="12"/>
  <c r="H110" i="12"/>
  <c r="N109" i="12"/>
  <c r="M109" i="12"/>
  <c r="L109" i="12"/>
  <c r="K109" i="12"/>
  <c r="X109" i="12" s="1"/>
  <c r="J109" i="12"/>
  <c r="I109" i="12"/>
  <c r="H109" i="12"/>
  <c r="G109" i="12"/>
  <c r="N108" i="12"/>
  <c r="M108" i="12"/>
  <c r="L108" i="12"/>
  <c r="K108" i="12"/>
  <c r="J108" i="12"/>
  <c r="I108" i="12"/>
  <c r="H108" i="12"/>
  <c r="X108" i="12" s="1"/>
  <c r="N107" i="12"/>
  <c r="M107" i="12"/>
  <c r="L107" i="12"/>
  <c r="K107" i="12"/>
  <c r="J107" i="12"/>
  <c r="I107" i="12"/>
  <c r="H107" i="12"/>
  <c r="N106" i="12"/>
  <c r="M106" i="12"/>
  <c r="L106" i="12"/>
  <c r="K106" i="12"/>
  <c r="J106" i="12"/>
  <c r="I106" i="12"/>
  <c r="H106" i="12"/>
  <c r="N105" i="12"/>
  <c r="M105" i="12"/>
  <c r="L105" i="12"/>
  <c r="K105" i="12"/>
  <c r="X105" i="12" s="1"/>
  <c r="J105" i="12"/>
  <c r="I105" i="12"/>
  <c r="H105" i="12"/>
  <c r="G105" i="12"/>
  <c r="N104" i="12"/>
  <c r="M104" i="12"/>
  <c r="L104" i="12"/>
  <c r="K104" i="12"/>
  <c r="J104" i="12"/>
  <c r="I104" i="12"/>
  <c r="H104" i="12"/>
  <c r="X104" i="12" s="1"/>
  <c r="N103" i="12"/>
  <c r="M103" i="12"/>
  <c r="L103" i="12"/>
  <c r="K103" i="12"/>
  <c r="J103" i="12"/>
  <c r="I103" i="12"/>
  <c r="H103" i="12"/>
  <c r="N102" i="12"/>
  <c r="M102" i="12"/>
  <c r="L102" i="12"/>
  <c r="K102" i="12"/>
  <c r="J102" i="12"/>
  <c r="I102" i="12"/>
  <c r="H102" i="12"/>
  <c r="N101" i="12"/>
  <c r="M101" i="12"/>
  <c r="L101" i="12"/>
  <c r="K101" i="12"/>
  <c r="X101" i="12" s="1"/>
  <c r="J101" i="12"/>
  <c r="I101" i="12"/>
  <c r="H101" i="12"/>
  <c r="G101" i="12"/>
  <c r="N100" i="12"/>
  <c r="M100" i="12"/>
  <c r="L100" i="12"/>
  <c r="K100" i="12"/>
  <c r="J100" i="12"/>
  <c r="I100" i="12"/>
  <c r="H100" i="12"/>
  <c r="X100" i="12" s="1"/>
  <c r="N99" i="12"/>
  <c r="M99" i="12"/>
  <c r="L99" i="12"/>
  <c r="K99" i="12"/>
  <c r="J99" i="12"/>
  <c r="I99" i="12"/>
  <c r="H99" i="12"/>
  <c r="N98" i="12"/>
  <c r="M98" i="12"/>
  <c r="L98" i="12"/>
  <c r="K98" i="12"/>
  <c r="J98" i="12"/>
  <c r="I98" i="12"/>
  <c r="H98" i="12"/>
  <c r="N97" i="12"/>
  <c r="M97" i="12"/>
  <c r="L97" i="12"/>
  <c r="K97" i="12"/>
  <c r="X97" i="12" s="1"/>
  <c r="J97" i="12"/>
  <c r="I97" i="12"/>
  <c r="H97" i="12"/>
  <c r="G97" i="12"/>
  <c r="N96" i="12"/>
  <c r="M96" i="12"/>
  <c r="L96" i="12"/>
  <c r="K96" i="12"/>
  <c r="J96" i="12"/>
  <c r="I96" i="12"/>
  <c r="H96" i="12"/>
  <c r="X96" i="12" s="1"/>
  <c r="N95" i="12"/>
  <c r="M95" i="12"/>
  <c r="L95" i="12"/>
  <c r="K95" i="12"/>
  <c r="J95" i="12"/>
  <c r="I95" i="12"/>
  <c r="H95" i="12"/>
  <c r="N94" i="12"/>
  <c r="M94" i="12"/>
  <c r="L94" i="12"/>
  <c r="K94" i="12"/>
  <c r="J94" i="12"/>
  <c r="I94" i="12"/>
  <c r="H94" i="12"/>
  <c r="N93" i="12"/>
  <c r="M93" i="12"/>
  <c r="L93" i="12"/>
  <c r="K93" i="12"/>
  <c r="X93" i="12" s="1"/>
  <c r="J93" i="12"/>
  <c r="I93" i="12"/>
  <c r="H93" i="12"/>
  <c r="G93" i="12"/>
  <c r="N92" i="12"/>
  <c r="M92" i="12"/>
  <c r="L92" i="12"/>
  <c r="K92" i="12"/>
  <c r="J92" i="12"/>
  <c r="I92" i="12"/>
  <c r="H92" i="12"/>
  <c r="X92" i="12" s="1"/>
  <c r="N91" i="12"/>
  <c r="M91" i="12"/>
  <c r="L91" i="12"/>
  <c r="K91" i="12"/>
  <c r="J91" i="12"/>
  <c r="I91" i="12"/>
  <c r="H91" i="12"/>
  <c r="N90" i="12"/>
  <c r="M90" i="12"/>
  <c r="L90" i="12"/>
  <c r="K90" i="12"/>
  <c r="J90" i="12"/>
  <c r="I90" i="12"/>
  <c r="H90" i="12"/>
  <c r="N89" i="12"/>
  <c r="M89" i="12"/>
  <c r="L89" i="12"/>
  <c r="K89" i="12"/>
  <c r="X89" i="12" s="1"/>
  <c r="J89" i="12"/>
  <c r="I89" i="12"/>
  <c r="H89" i="12"/>
  <c r="G89" i="12"/>
  <c r="N88" i="12"/>
  <c r="M88" i="12"/>
  <c r="L88" i="12"/>
  <c r="K88" i="12"/>
  <c r="J88" i="12"/>
  <c r="I88" i="12"/>
  <c r="H88" i="12"/>
  <c r="X88" i="12" s="1"/>
  <c r="N87" i="12"/>
  <c r="M87" i="12"/>
  <c r="L87" i="12"/>
  <c r="K87" i="12"/>
  <c r="J87" i="12"/>
  <c r="I87" i="12"/>
  <c r="H87" i="12"/>
  <c r="N86" i="12"/>
  <c r="M86" i="12"/>
  <c r="L86" i="12"/>
  <c r="K86" i="12"/>
  <c r="J86" i="12"/>
  <c r="I86" i="12"/>
  <c r="H86" i="12"/>
  <c r="N85" i="12"/>
  <c r="M85" i="12"/>
  <c r="L85" i="12"/>
  <c r="K85" i="12"/>
  <c r="X85" i="12" s="1"/>
  <c r="J85" i="12"/>
  <c r="I85" i="12"/>
  <c r="H85" i="12"/>
  <c r="G85" i="12"/>
  <c r="N84" i="12"/>
  <c r="M84" i="12"/>
  <c r="L84" i="12"/>
  <c r="K84" i="12"/>
  <c r="J84" i="12"/>
  <c r="I84" i="12"/>
  <c r="H84" i="12"/>
  <c r="X84" i="12" s="1"/>
  <c r="N83" i="12"/>
  <c r="M83" i="12"/>
  <c r="L83" i="12"/>
  <c r="K83" i="12"/>
  <c r="J83" i="12"/>
  <c r="I83" i="12"/>
  <c r="H83" i="12"/>
  <c r="N82" i="12"/>
  <c r="M82" i="12"/>
  <c r="L82" i="12"/>
  <c r="K82" i="12"/>
  <c r="J82" i="12"/>
  <c r="I82" i="12"/>
  <c r="H82" i="12"/>
  <c r="N81" i="12"/>
  <c r="M81" i="12"/>
  <c r="L81" i="12"/>
  <c r="K81" i="12"/>
  <c r="X81" i="12" s="1"/>
  <c r="J81" i="12"/>
  <c r="I81" i="12"/>
  <c r="H81" i="12"/>
  <c r="G81" i="12"/>
  <c r="N80" i="12"/>
  <c r="M80" i="12"/>
  <c r="L80" i="12"/>
  <c r="K80" i="12"/>
  <c r="J80" i="12"/>
  <c r="I80" i="12"/>
  <c r="H80" i="12"/>
  <c r="X80" i="12" s="1"/>
  <c r="N79" i="12"/>
  <c r="M79" i="12"/>
  <c r="L79" i="12"/>
  <c r="K79" i="12"/>
  <c r="J79" i="12"/>
  <c r="I79" i="12"/>
  <c r="H79" i="12"/>
  <c r="N78" i="12"/>
  <c r="M78" i="12"/>
  <c r="L78" i="12"/>
  <c r="K78" i="12"/>
  <c r="J78" i="12"/>
  <c r="I78" i="12"/>
  <c r="H78" i="12"/>
  <c r="N77" i="12"/>
  <c r="M77" i="12"/>
  <c r="L77" i="12"/>
  <c r="K77" i="12"/>
  <c r="X77" i="12" s="1"/>
  <c r="J77" i="12"/>
  <c r="I77" i="12"/>
  <c r="H77" i="12"/>
  <c r="G77" i="12"/>
  <c r="N76" i="12"/>
  <c r="M76" i="12"/>
  <c r="L76" i="12"/>
  <c r="K76" i="12"/>
  <c r="J76" i="12"/>
  <c r="I76" i="12"/>
  <c r="H76" i="12"/>
  <c r="X76" i="12" s="1"/>
  <c r="N75" i="12"/>
  <c r="M75" i="12"/>
  <c r="L75" i="12"/>
  <c r="K75" i="12"/>
  <c r="J75" i="12"/>
  <c r="I75" i="12"/>
  <c r="H75" i="12"/>
  <c r="N74" i="12"/>
  <c r="M74" i="12"/>
  <c r="L74" i="12"/>
  <c r="K74" i="12"/>
  <c r="J74" i="12"/>
  <c r="I74" i="12"/>
  <c r="H74" i="12"/>
  <c r="N73" i="12"/>
  <c r="M73" i="12"/>
  <c r="L73" i="12"/>
  <c r="K73" i="12"/>
  <c r="X73" i="12" s="1"/>
  <c r="J73" i="12"/>
  <c r="I73" i="12"/>
  <c r="H73" i="12"/>
  <c r="G73" i="12"/>
  <c r="N72" i="12"/>
  <c r="M72" i="12"/>
  <c r="L72" i="12"/>
  <c r="K72" i="12"/>
  <c r="J72" i="12"/>
  <c r="I72" i="12"/>
  <c r="H72" i="12"/>
  <c r="X72" i="12" s="1"/>
  <c r="N71" i="12"/>
  <c r="M71" i="12"/>
  <c r="L71" i="12"/>
  <c r="K71" i="12"/>
  <c r="J71" i="12"/>
  <c r="I71" i="12"/>
  <c r="H71" i="12"/>
  <c r="N70" i="12"/>
  <c r="M70" i="12"/>
  <c r="L70" i="12"/>
  <c r="K70" i="12"/>
  <c r="J70" i="12"/>
  <c r="I70" i="12"/>
  <c r="H70" i="12"/>
  <c r="N69" i="12"/>
  <c r="M69" i="12"/>
  <c r="L69" i="12"/>
  <c r="K69" i="12"/>
  <c r="X69" i="12" s="1"/>
  <c r="J69" i="12"/>
  <c r="I69" i="12"/>
  <c r="H69" i="12"/>
  <c r="G69" i="12"/>
  <c r="N68" i="12"/>
  <c r="M68" i="12"/>
  <c r="L68" i="12"/>
  <c r="K68" i="12"/>
  <c r="J68" i="12"/>
  <c r="I68" i="12"/>
  <c r="H68" i="12"/>
  <c r="X68" i="12" s="1"/>
  <c r="N67" i="12"/>
  <c r="M67" i="12"/>
  <c r="L67" i="12"/>
  <c r="K67" i="12"/>
  <c r="J67" i="12"/>
  <c r="I67" i="12"/>
  <c r="H67" i="12"/>
  <c r="N66" i="12"/>
  <c r="M66" i="12"/>
  <c r="L66" i="12"/>
  <c r="K66" i="12"/>
  <c r="J66" i="12"/>
  <c r="I66" i="12"/>
  <c r="H66" i="12"/>
  <c r="N65" i="12"/>
  <c r="M65" i="12"/>
  <c r="L65" i="12"/>
  <c r="K65" i="12"/>
  <c r="X65" i="12" s="1"/>
  <c r="J65" i="12"/>
  <c r="I65" i="12"/>
  <c r="H65" i="12"/>
  <c r="G65" i="12"/>
  <c r="N64" i="12"/>
  <c r="M64" i="12"/>
  <c r="L64" i="12"/>
  <c r="K64" i="12"/>
  <c r="J64" i="12"/>
  <c r="I64" i="12"/>
  <c r="H64" i="12"/>
  <c r="X64" i="12" s="1"/>
  <c r="N63" i="12"/>
  <c r="M63" i="12"/>
  <c r="L63" i="12"/>
  <c r="K63" i="12"/>
  <c r="J63" i="12"/>
  <c r="I63" i="12"/>
  <c r="H63" i="12"/>
  <c r="N62" i="12"/>
  <c r="M62" i="12"/>
  <c r="L62" i="12"/>
  <c r="K62" i="12"/>
  <c r="J62" i="12"/>
  <c r="I62" i="12"/>
  <c r="H62" i="12"/>
  <c r="X62" i="12" s="1"/>
  <c r="N61" i="12"/>
  <c r="M61" i="12"/>
  <c r="L61" i="12"/>
  <c r="K61" i="12"/>
  <c r="J61" i="12"/>
  <c r="I61" i="12"/>
  <c r="H61" i="12"/>
  <c r="X61" i="12" s="1"/>
  <c r="N60" i="12"/>
  <c r="M60" i="12"/>
  <c r="L60" i="12"/>
  <c r="K60" i="12"/>
  <c r="J60" i="12"/>
  <c r="I60" i="12"/>
  <c r="X60" i="12" s="1"/>
  <c r="H60" i="12"/>
  <c r="N59" i="12"/>
  <c r="M59" i="12"/>
  <c r="L59" i="12"/>
  <c r="K59" i="12"/>
  <c r="X59" i="12" s="1"/>
  <c r="J59" i="12"/>
  <c r="I59" i="12"/>
  <c r="H59" i="12"/>
  <c r="G59" i="12"/>
  <c r="N58" i="12"/>
  <c r="M58" i="12"/>
  <c r="L58" i="12"/>
  <c r="K58" i="12"/>
  <c r="J58" i="12"/>
  <c r="I58" i="12"/>
  <c r="H58" i="12"/>
  <c r="X58" i="12" s="1"/>
  <c r="N57" i="12"/>
  <c r="M57" i="12"/>
  <c r="L57" i="12"/>
  <c r="K57" i="12"/>
  <c r="J57" i="12"/>
  <c r="I57" i="12"/>
  <c r="H57" i="12"/>
  <c r="X57" i="12" s="1"/>
  <c r="N56" i="12"/>
  <c r="M56" i="12"/>
  <c r="L56" i="12"/>
  <c r="K56" i="12"/>
  <c r="J56" i="12"/>
  <c r="I56" i="12"/>
  <c r="X56" i="12" s="1"/>
  <c r="H56" i="12"/>
  <c r="N55" i="12"/>
  <c r="M55" i="12"/>
  <c r="L55" i="12"/>
  <c r="K55" i="12"/>
  <c r="X55" i="12" s="1"/>
  <c r="J55" i="12"/>
  <c r="I55" i="12"/>
  <c r="H55" i="12"/>
  <c r="G55" i="12"/>
  <c r="N54" i="12"/>
  <c r="M54" i="12"/>
  <c r="L54" i="12"/>
  <c r="K54" i="12"/>
  <c r="J54" i="12"/>
  <c r="I54" i="12"/>
  <c r="H54" i="12"/>
  <c r="X54" i="12" s="1"/>
  <c r="N53" i="12"/>
  <c r="M53" i="12"/>
  <c r="L53" i="12"/>
  <c r="K53" i="12"/>
  <c r="J53" i="12"/>
  <c r="I53" i="12"/>
  <c r="H53" i="12"/>
  <c r="X53" i="12" s="1"/>
  <c r="N52" i="12"/>
  <c r="M52" i="12"/>
  <c r="L52" i="12"/>
  <c r="K52" i="12"/>
  <c r="J52" i="12"/>
  <c r="I52" i="12"/>
  <c r="X52" i="12" s="1"/>
  <c r="H52" i="12"/>
  <c r="N51" i="12"/>
  <c r="M51" i="12"/>
  <c r="L51" i="12"/>
  <c r="K51" i="12"/>
  <c r="X51" i="12" s="1"/>
  <c r="J51" i="12"/>
  <c r="I51" i="12"/>
  <c r="H51" i="12"/>
  <c r="G51" i="12"/>
  <c r="N50" i="12"/>
  <c r="M50" i="12"/>
  <c r="L50" i="12"/>
  <c r="K50" i="12"/>
  <c r="J50" i="12"/>
  <c r="I50" i="12"/>
  <c r="H50" i="12"/>
  <c r="X50" i="12" s="1"/>
  <c r="N49" i="12"/>
  <c r="M49" i="12"/>
  <c r="L49" i="12"/>
  <c r="K49" i="12"/>
  <c r="J49" i="12"/>
  <c r="I49" i="12"/>
  <c r="H49" i="12"/>
  <c r="X49" i="12" s="1"/>
  <c r="N48" i="12"/>
  <c r="M48" i="12"/>
  <c r="L48" i="12"/>
  <c r="K48" i="12"/>
  <c r="J48" i="12"/>
  <c r="I48" i="12"/>
  <c r="X48" i="12" s="1"/>
  <c r="H48" i="12"/>
  <c r="N47" i="12"/>
  <c r="M47" i="12"/>
  <c r="L47" i="12"/>
  <c r="K47" i="12"/>
  <c r="X47" i="12" s="1"/>
  <c r="J47" i="12"/>
  <c r="I47" i="12"/>
  <c r="H47" i="12"/>
  <c r="G47" i="12"/>
  <c r="N46" i="12"/>
  <c r="M46" i="12"/>
  <c r="L46" i="12"/>
  <c r="K46" i="12"/>
  <c r="J46" i="12"/>
  <c r="I46" i="12"/>
  <c r="H46" i="12"/>
  <c r="N45" i="12"/>
  <c r="M45" i="12"/>
  <c r="L45" i="12"/>
  <c r="K45" i="12"/>
  <c r="J45" i="12"/>
  <c r="I45" i="12"/>
  <c r="H45" i="12"/>
  <c r="X45" i="12" s="1"/>
  <c r="N44" i="12"/>
  <c r="M44" i="12"/>
  <c r="L44" i="12"/>
  <c r="K44" i="12"/>
  <c r="J44" i="12"/>
  <c r="I44" i="12"/>
  <c r="H44" i="12"/>
  <c r="N43" i="12"/>
  <c r="M43" i="12"/>
  <c r="L43" i="12"/>
  <c r="K43" i="12"/>
  <c r="X43" i="12" s="1"/>
  <c r="J43" i="12"/>
  <c r="I43" i="12"/>
  <c r="H43" i="12"/>
  <c r="G43" i="12"/>
  <c r="N42" i="12"/>
  <c r="M42" i="12"/>
  <c r="L42" i="12"/>
  <c r="K42" i="12"/>
  <c r="J42" i="12"/>
  <c r="I42" i="12"/>
  <c r="H42" i="12"/>
  <c r="N41" i="12"/>
  <c r="M41" i="12"/>
  <c r="L41" i="12"/>
  <c r="K41" i="12"/>
  <c r="J41" i="12"/>
  <c r="I41" i="12"/>
  <c r="H41" i="12"/>
  <c r="N40" i="12"/>
  <c r="M40" i="12"/>
  <c r="L40" i="12"/>
  <c r="K40" i="12"/>
  <c r="J40" i="12"/>
  <c r="I40" i="12"/>
  <c r="X40" i="12" s="1"/>
  <c r="H40" i="12"/>
  <c r="N39" i="12"/>
  <c r="M39" i="12"/>
  <c r="L39" i="12"/>
  <c r="K39" i="12"/>
  <c r="X39" i="12" s="1"/>
  <c r="J39" i="12"/>
  <c r="I39" i="12"/>
  <c r="H39" i="12"/>
  <c r="G39" i="12"/>
  <c r="N38" i="12"/>
  <c r="M38" i="12"/>
  <c r="L38" i="12"/>
  <c r="K38" i="12"/>
  <c r="J38" i="12"/>
  <c r="I38" i="12"/>
  <c r="H38" i="12"/>
  <c r="N37" i="12"/>
  <c r="M37" i="12"/>
  <c r="L37" i="12"/>
  <c r="K37" i="12"/>
  <c r="J37" i="12"/>
  <c r="I37" i="12"/>
  <c r="H37" i="12"/>
  <c r="X37" i="12" s="1"/>
  <c r="N36" i="12"/>
  <c r="M36" i="12"/>
  <c r="L36" i="12"/>
  <c r="K36" i="12"/>
  <c r="J36" i="12"/>
  <c r="I36" i="12"/>
  <c r="H36" i="12"/>
  <c r="N35" i="12"/>
  <c r="M35" i="12"/>
  <c r="L35" i="12"/>
  <c r="K35" i="12"/>
  <c r="X35" i="12" s="1"/>
  <c r="J35" i="12"/>
  <c r="I35" i="12"/>
  <c r="H35" i="12"/>
  <c r="G35" i="12"/>
  <c r="N34" i="12"/>
  <c r="M34" i="12"/>
  <c r="L34" i="12"/>
  <c r="K34" i="12"/>
  <c r="J34" i="12"/>
  <c r="I34" i="12"/>
  <c r="H34" i="12"/>
  <c r="N33" i="12"/>
  <c r="M33" i="12"/>
  <c r="L33" i="12"/>
  <c r="K33" i="12"/>
  <c r="J33" i="12"/>
  <c r="I33" i="12"/>
  <c r="H33" i="12"/>
  <c r="N32" i="12"/>
  <c r="M32" i="12"/>
  <c r="L32" i="12"/>
  <c r="K32" i="12"/>
  <c r="J32" i="12"/>
  <c r="I32" i="12"/>
  <c r="X32" i="12" s="1"/>
  <c r="H32" i="12"/>
  <c r="N31" i="12"/>
  <c r="M31" i="12"/>
  <c r="L31" i="12"/>
  <c r="K31" i="12"/>
  <c r="X31" i="12" s="1"/>
  <c r="J31" i="12"/>
  <c r="I31" i="12"/>
  <c r="H31" i="12"/>
  <c r="G31" i="12"/>
  <c r="N30" i="12"/>
  <c r="M30" i="12"/>
  <c r="L30" i="12"/>
  <c r="K30" i="12"/>
  <c r="J30" i="12"/>
  <c r="I30" i="12"/>
  <c r="H30" i="12"/>
  <c r="N29" i="12"/>
  <c r="M29" i="12"/>
  <c r="L29" i="12"/>
  <c r="K29" i="12"/>
  <c r="J29" i="12"/>
  <c r="I29" i="12"/>
  <c r="H29" i="12"/>
  <c r="X29" i="12" s="1"/>
  <c r="N28" i="12"/>
  <c r="M28" i="12"/>
  <c r="L28" i="12"/>
  <c r="K28" i="12"/>
  <c r="J28" i="12"/>
  <c r="I28" i="12"/>
  <c r="H28" i="12"/>
  <c r="N27" i="12"/>
  <c r="M27" i="12"/>
  <c r="L27" i="12"/>
  <c r="K27" i="12"/>
  <c r="X27" i="12" s="1"/>
  <c r="J27" i="12"/>
  <c r="I27" i="12"/>
  <c r="H27" i="12"/>
  <c r="G27" i="12"/>
  <c r="N26" i="12"/>
  <c r="M26" i="12"/>
  <c r="L26" i="12"/>
  <c r="K26" i="12"/>
  <c r="J26" i="12"/>
  <c r="I26" i="12"/>
  <c r="H26" i="12"/>
  <c r="N25" i="12"/>
  <c r="M25" i="12"/>
  <c r="L25" i="12"/>
  <c r="K25" i="12"/>
  <c r="J25" i="12"/>
  <c r="I25" i="12"/>
  <c r="H25" i="12"/>
  <c r="N24" i="12"/>
  <c r="M24" i="12"/>
  <c r="L24" i="12"/>
  <c r="K24" i="12"/>
  <c r="J24" i="12"/>
  <c r="I24" i="12"/>
  <c r="X24" i="12" s="1"/>
  <c r="H24" i="12"/>
  <c r="N23" i="12"/>
  <c r="M23" i="12"/>
  <c r="L23" i="12"/>
  <c r="K23" i="12"/>
  <c r="X23" i="12" s="1"/>
  <c r="J23" i="12"/>
  <c r="I23" i="12"/>
  <c r="H23" i="12"/>
  <c r="G23" i="12"/>
  <c r="N22" i="12"/>
  <c r="M22" i="12"/>
  <c r="L22" i="12"/>
  <c r="K22" i="12"/>
  <c r="J22" i="12"/>
  <c r="I22" i="12"/>
  <c r="H22" i="12"/>
  <c r="N21" i="12"/>
  <c r="M21" i="12"/>
  <c r="L21" i="12"/>
  <c r="K21" i="12"/>
  <c r="J21" i="12"/>
  <c r="I21" i="12"/>
  <c r="H21" i="12"/>
  <c r="X21" i="12" s="1"/>
  <c r="N20" i="12"/>
  <c r="M20" i="12"/>
  <c r="L20" i="12"/>
  <c r="K20" i="12"/>
  <c r="J20" i="12"/>
  <c r="I20" i="12"/>
  <c r="H20" i="12"/>
  <c r="X19" i="12"/>
  <c r="N19" i="12"/>
  <c r="M19" i="12"/>
  <c r="L19" i="12"/>
  <c r="K19" i="12"/>
  <c r="J19" i="12"/>
  <c r="I19" i="12"/>
  <c r="H19" i="12"/>
  <c r="G19" i="12"/>
  <c r="N18" i="12"/>
  <c r="M18" i="12"/>
  <c r="L18" i="12"/>
  <c r="K18" i="12"/>
  <c r="J18" i="12"/>
  <c r="I18" i="12"/>
  <c r="H18" i="12"/>
  <c r="N17" i="12"/>
  <c r="M17" i="12"/>
  <c r="L17" i="12"/>
  <c r="K17" i="12"/>
  <c r="J17" i="12"/>
  <c r="I17" i="12"/>
  <c r="H17" i="12"/>
  <c r="N16" i="12"/>
  <c r="M16" i="12"/>
  <c r="L16" i="12"/>
  <c r="K16" i="12"/>
  <c r="J16" i="12"/>
  <c r="I16" i="12"/>
  <c r="X16" i="12" s="1"/>
  <c r="H16" i="12"/>
  <c r="N15" i="12"/>
  <c r="M15" i="12"/>
  <c r="L15" i="12"/>
  <c r="K15" i="12"/>
  <c r="X15" i="12" s="1"/>
  <c r="J15" i="12"/>
  <c r="I15" i="12"/>
  <c r="H15" i="12"/>
  <c r="G15" i="12"/>
  <c r="N14" i="12"/>
  <c r="M14" i="12"/>
  <c r="L14" i="12"/>
  <c r="K14" i="12"/>
  <c r="J14" i="12"/>
  <c r="I14" i="12"/>
  <c r="H14" i="12"/>
  <c r="N13" i="12"/>
  <c r="M13" i="12"/>
  <c r="L13" i="12"/>
  <c r="K13" i="12"/>
  <c r="J13" i="12"/>
  <c r="I13" i="12"/>
  <c r="H13" i="12"/>
  <c r="X13" i="12" s="1"/>
  <c r="N12" i="12"/>
  <c r="M12" i="12"/>
  <c r="L12" i="12"/>
  <c r="K12" i="12"/>
  <c r="J12" i="12"/>
  <c r="I12" i="12"/>
  <c r="H12" i="12"/>
  <c r="N11" i="12"/>
  <c r="M11" i="12"/>
  <c r="L11" i="12"/>
  <c r="K11" i="12"/>
  <c r="X11" i="12" s="1"/>
  <c r="J11" i="12"/>
  <c r="I11" i="12"/>
  <c r="H11" i="12"/>
  <c r="G11" i="12"/>
  <c r="N10" i="12"/>
  <c r="M10" i="12"/>
  <c r="L10" i="12"/>
  <c r="K10" i="12"/>
  <c r="J10" i="12"/>
  <c r="I10" i="12"/>
  <c r="H10" i="12"/>
  <c r="N9" i="12"/>
  <c r="M9" i="12"/>
  <c r="L9" i="12"/>
  <c r="K9" i="12"/>
  <c r="J9" i="12"/>
  <c r="I9" i="12"/>
  <c r="H9" i="12"/>
  <c r="N8" i="12"/>
  <c r="M8" i="12"/>
  <c r="L8" i="12"/>
  <c r="K8" i="12"/>
  <c r="J8" i="12"/>
  <c r="I8" i="12"/>
  <c r="X8" i="12" s="1"/>
  <c r="H8" i="12"/>
  <c r="N7" i="12"/>
  <c r="M7" i="12"/>
  <c r="L7" i="12"/>
  <c r="K7" i="12"/>
  <c r="X7" i="12" s="1"/>
  <c r="J7" i="12"/>
  <c r="I7" i="12"/>
  <c r="H7" i="12"/>
  <c r="G7" i="12"/>
  <c r="N6" i="12"/>
  <c r="M6" i="12"/>
  <c r="L6" i="12"/>
  <c r="K6" i="12"/>
  <c r="J6" i="12"/>
  <c r="I6" i="12"/>
  <c r="H6" i="12"/>
  <c r="N5" i="12"/>
  <c r="M5" i="12"/>
  <c r="L5" i="12"/>
  <c r="K5" i="12"/>
  <c r="J5" i="12"/>
  <c r="I5" i="12"/>
  <c r="H5" i="12"/>
  <c r="X5" i="12" s="1"/>
  <c r="F1" i="12"/>
  <c r="B1" i="12"/>
  <c r="N201" i="11"/>
  <c r="M201" i="11"/>
  <c r="L201" i="11"/>
  <c r="K201" i="11"/>
  <c r="J201" i="11"/>
  <c r="I201" i="11"/>
  <c r="H201" i="11"/>
  <c r="N200" i="11"/>
  <c r="M200" i="11"/>
  <c r="L200" i="11"/>
  <c r="K200" i="11"/>
  <c r="J200" i="11"/>
  <c r="I200" i="11"/>
  <c r="H200" i="11"/>
  <c r="N199" i="11"/>
  <c r="M199" i="11"/>
  <c r="L199" i="11"/>
  <c r="K199" i="11"/>
  <c r="J199" i="11"/>
  <c r="I199" i="11"/>
  <c r="H199" i="11"/>
  <c r="N198" i="11"/>
  <c r="M198" i="11"/>
  <c r="L198" i="11"/>
  <c r="K198" i="11"/>
  <c r="J198" i="11"/>
  <c r="I198" i="11"/>
  <c r="H198" i="11"/>
  <c r="N197" i="11"/>
  <c r="M197" i="11"/>
  <c r="L197" i="11"/>
  <c r="K197" i="11"/>
  <c r="J197" i="11"/>
  <c r="I197" i="11"/>
  <c r="H197" i="11"/>
  <c r="N196" i="11"/>
  <c r="M196" i="11"/>
  <c r="L196" i="11"/>
  <c r="K196" i="11"/>
  <c r="J196" i="11"/>
  <c r="I196" i="11"/>
  <c r="H196" i="11"/>
  <c r="N195" i="11"/>
  <c r="M195" i="11"/>
  <c r="L195" i="11"/>
  <c r="K195" i="11"/>
  <c r="J195" i="11"/>
  <c r="I195" i="11"/>
  <c r="H195" i="11"/>
  <c r="N194" i="11"/>
  <c r="M194" i="11"/>
  <c r="L194" i="11"/>
  <c r="K194" i="11"/>
  <c r="J194" i="11"/>
  <c r="I194" i="11"/>
  <c r="X194" i="11" s="1"/>
  <c r="H194" i="11"/>
  <c r="N193" i="11"/>
  <c r="M193" i="11"/>
  <c r="L193" i="11"/>
  <c r="K193" i="11"/>
  <c r="J193" i="11"/>
  <c r="I193" i="11"/>
  <c r="H193" i="11"/>
  <c r="G193" i="11" s="1"/>
  <c r="N192" i="11"/>
  <c r="M192" i="11"/>
  <c r="L192" i="11"/>
  <c r="K192" i="11"/>
  <c r="J192" i="11"/>
  <c r="I192" i="11"/>
  <c r="H192" i="11"/>
  <c r="N191" i="11"/>
  <c r="M191" i="11"/>
  <c r="L191" i="11"/>
  <c r="K191" i="11"/>
  <c r="J191" i="11"/>
  <c r="I191" i="11"/>
  <c r="H191" i="11"/>
  <c r="N190" i="11"/>
  <c r="M190" i="11"/>
  <c r="L190" i="11"/>
  <c r="K190" i="11"/>
  <c r="J190" i="11"/>
  <c r="I190" i="11"/>
  <c r="H190" i="11"/>
  <c r="N189" i="11"/>
  <c r="M189" i="11"/>
  <c r="L189" i="11"/>
  <c r="K189" i="11"/>
  <c r="J189" i="11"/>
  <c r="I189" i="11"/>
  <c r="H189" i="11"/>
  <c r="G189" i="11" s="1"/>
  <c r="N188" i="11"/>
  <c r="M188" i="11"/>
  <c r="L188" i="11"/>
  <c r="K188" i="11"/>
  <c r="J188" i="11"/>
  <c r="I188" i="11"/>
  <c r="H188" i="11"/>
  <c r="N187" i="11"/>
  <c r="M187" i="11"/>
  <c r="L187" i="11"/>
  <c r="K187" i="11"/>
  <c r="J187" i="11"/>
  <c r="I187" i="11"/>
  <c r="H187" i="11"/>
  <c r="N186" i="11"/>
  <c r="M186" i="11"/>
  <c r="L186" i="11"/>
  <c r="K186" i="11"/>
  <c r="J186" i="11"/>
  <c r="I186" i="11"/>
  <c r="H186" i="11"/>
  <c r="N185" i="11"/>
  <c r="M185" i="11"/>
  <c r="L185" i="11"/>
  <c r="K185" i="11"/>
  <c r="J185" i="11"/>
  <c r="I185" i="11"/>
  <c r="H185" i="11"/>
  <c r="G185" i="11" s="1"/>
  <c r="N184" i="11"/>
  <c r="M184" i="11"/>
  <c r="L184" i="11"/>
  <c r="K184" i="11"/>
  <c r="J184" i="11"/>
  <c r="I184" i="11"/>
  <c r="H184" i="11"/>
  <c r="N183" i="11"/>
  <c r="M183" i="11"/>
  <c r="L183" i="11"/>
  <c r="K183" i="11"/>
  <c r="J183" i="11"/>
  <c r="I183" i="11"/>
  <c r="H183" i="11"/>
  <c r="N182" i="11"/>
  <c r="M182" i="11"/>
  <c r="L182" i="11"/>
  <c r="K182" i="11"/>
  <c r="J182" i="11"/>
  <c r="I182" i="11"/>
  <c r="H182" i="11"/>
  <c r="N181" i="11"/>
  <c r="M181" i="11"/>
  <c r="L181" i="11"/>
  <c r="K181" i="11"/>
  <c r="J181" i="11"/>
  <c r="I181" i="11"/>
  <c r="H181" i="11"/>
  <c r="N180" i="11"/>
  <c r="M180" i="11"/>
  <c r="L180" i="11"/>
  <c r="K180" i="11"/>
  <c r="J180" i="11"/>
  <c r="I180" i="11"/>
  <c r="H180" i="11"/>
  <c r="N179" i="11"/>
  <c r="M179" i="11"/>
  <c r="L179" i="11"/>
  <c r="K179" i="11"/>
  <c r="J179" i="11"/>
  <c r="I179" i="11"/>
  <c r="H179" i="11"/>
  <c r="N178" i="11"/>
  <c r="M178" i="11"/>
  <c r="L178" i="11"/>
  <c r="K178" i="11"/>
  <c r="J178" i="11"/>
  <c r="I178" i="11"/>
  <c r="X178" i="11" s="1"/>
  <c r="H178" i="11"/>
  <c r="N177" i="11"/>
  <c r="M177" i="11"/>
  <c r="L177" i="11"/>
  <c r="K177" i="11"/>
  <c r="J177" i="11"/>
  <c r="I177" i="11"/>
  <c r="H177" i="11"/>
  <c r="G177" i="11" s="1"/>
  <c r="N176" i="11"/>
  <c r="M176" i="11"/>
  <c r="L176" i="11"/>
  <c r="K176" i="11"/>
  <c r="J176" i="11"/>
  <c r="I176" i="11"/>
  <c r="H176" i="11"/>
  <c r="N175" i="11"/>
  <c r="M175" i="11"/>
  <c r="L175" i="11"/>
  <c r="K175" i="11"/>
  <c r="J175" i="11"/>
  <c r="I175" i="11"/>
  <c r="H175" i="11"/>
  <c r="N174" i="11"/>
  <c r="M174" i="11"/>
  <c r="L174" i="11"/>
  <c r="K174" i="11"/>
  <c r="J174" i="11"/>
  <c r="I174" i="11"/>
  <c r="H174" i="11"/>
  <c r="N173" i="11"/>
  <c r="M173" i="11"/>
  <c r="L173" i="11"/>
  <c r="K173" i="11"/>
  <c r="J173" i="11"/>
  <c r="I173" i="11"/>
  <c r="H173" i="11"/>
  <c r="G173" i="11" s="1"/>
  <c r="N172" i="11"/>
  <c r="M172" i="11"/>
  <c r="L172" i="11"/>
  <c r="K172" i="11"/>
  <c r="J172" i="11"/>
  <c r="I172" i="11"/>
  <c r="H172" i="11"/>
  <c r="N171" i="11"/>
  <c r="M171" i="11"/>
  <c r="L171" i="11"/>
  <c r="K171" i="11"/>
  <c r="J171" i="11"/>
  <c r="I171" i="11"/>
  <c r="H171" i="11"/>
  <c r="N170" i="11"/>
  <c r="M170" i="11"/>
  <c r="L170" i="11"/>
  <c r="K170" i="11"/>
  <c r="J170" i="11"/>
  <c r="I170" i="11"/>
  <c r="H170" i="11"/>
  <c r="N169" i="11"/>
  <c r="M169" i="11"/>
  <c r="L169" i="11"/>
  <c r="K169" i="11"/>
  <c r="J169" i="11"/>
  <c r="I169" i="11"/>
  <c r="H169" i="11"/>
  <c r="G169" i="11" s="1"/>
  <c r="N168" i="11"/>
  <c r="M168" i="11"/>
  <c r="L168" i="11"/>
  <c r="K168" i="11"/>
  <c r="J168" i="11"/>
  <c r="I168" i="11"/>
  <c r="H168" i="11"/>
  <c r="N167" i="11"/>
  <c r="M167" i="11"/>
  <c r="L167" i="11"/>
  <c r="K167" i="11"/>
  <c r="J167" i="11"/>
  <c r="I167" i="11"/>
  <c r="H167" i="11"/>
  <c r="N166" i="11"/>
  <c r="M166" i="11"/>
  <c r="L166" i="11"/>
  <c r="K166" i="11"/>
  <c r="J166" i="11"/>
  <c r="I166" i="11"/>
  <c r="H166" i="11"/>
  <c r="N165" i="11"/>
  <c r="M165" i="11"/>
  <c r="L165" i="11"/>
  <c r="K165" i="11"/>
  <c r="J165" i="11"/>
  <c r="I165" i="11"/>
  <c r="H165" i="11"/>
  <c r="N164" i="11"/>
  <c r="M164" i="11"/>
  <c r="L164" i="11"/>
  <c r="K164" i="11"/>
  <c r="J164" i="11"/>
  <c r="I164" i="11"/>
  <c r="H164" i="11"/>
  <c r="N163" i="11"/>
  <c r="M163" i="11"/>
  <c r="L163" i="11"/>
  <c r="K163" i="11"/>
  <c r="J163" i="11"/>
  <c r="I163" i="11"/>
  <c r="H163" i="11"/>
  <c r="N162" i="11"/>
  <c r="M162" i="11"/>
  <c r="L162" i="11"/>
  <c r="K162" i="11"/>
  <c r="J162" i="11"/>
  <c r="I162" i="11"/>
  <c r="X162" i="11" s="1"/>
  <c r="H162" i="11"/>
  <c r="N161" i="11"/>
  <c r="M161" i="11"/>
  <c r="L161" i="11"/>
  <c r="K161" i="11"/>
  <c r="J161" i="11"/>
  <c r="I161" i="11"/>
  <c r="H161" i="11"/>
  <c r="G161" i="11" s="1"/>
  <c r="N160" i="11"/>
  <c r="M160" i="11"/>
  <c r="L160" i="11"/>
  <c r="K160" i="11"/>
  <c r="J160" i="11"/>
  <c r="I160" i="11"/>
  <c r="H160" i="11"/>
  <c r="N159" i="11"/>
  <c r="M159" i="11"/>
  <c r="L159" i="11"/>
  <c r="K159" i="11"/>
  <c r="J159" i="11"/>
  <c r="I159" i="11"/>
  <c r="H159" i="11"/>
  <c r="N158" i="11"/>
  <c r="M158" i="11"/>
  <c r="L158" i="11"/>
  <c r="K158" i="11"/>
  <c r="J158" i="11"/>
  <c r="I158" i="11"/>
  <c r="H158" i="11"/>
  <c r="N157" i="11"/>
  <c r="M157" i="11"/>
  <c r="L157" i="11"/>
  <c r="K157" i="11"/>
  <c r="J157" i="11"/>
  <c r="I157" i="11"/>
  <c r="H157" i="11"/>
  <c r="N156" i="11"/>
  <c r="M156" i="11"/>
  <c r="L156" i="11"/>
  <c r="K156" i="11"/>
  <c r="J156" i="11"/>
  <c r="I156" i="11"/>
  <c r="H156" i="11"/>
  <c r="N155" i="11"/>
  <c r="M155" i="11"/>
  <c r="L155" i="11"/>
  <c r="K155" i="11"/>
  <c r="J155" i="11"/>
  <c r="I155" i="11"/>
  <c r="H155" i="11"/>
  <c r="N154" i="11"/>
  <c r="M154" i="11"/>
  <c r="L154" i="11"/>
  <c r="K154" i="11"/>
  <c r="J154" i="11"/>
  <c r="I154" i="11"/>
  <c r="H154" i="11"/>
  <c r="N153" i="11"/>
  <c r="M153" i="11"/>
  <c r="L153" i="11"/>
  <c r="K153" i="11"/>
  <c r="J153" i="11"/>
  <c r="I153" i="11"/>
  <c r="H153" i="11"/>
  <c r="G153" i="11" s="1"/>
  <c r="N152" i="11"/>
  <c r="M152" i="11"/>
  <c r="L152" i="11"/>
  <c r="K152" i="11"/>
  <c r="J152" i="11"/>
  <c r="I152" i="11"/>
  <c r="H152" i="11"/>
  <c r="N151" i="11"/>
  <c r="M151" i="11"/>
  <c r="L151" i="11"/>
  <c r="K151" i="11"/>
  <c r="J151" i="11"/>
  <c r="I151" i="11"/>
  <c r="H151" i="11"/>
  <c r="N150" i="11"/>
  <c r="M150" i="11"/>
  <c r="L150" i="11"/>
  <c r="K150" i="11"/>
  <c r="J150" i="11"/>
  <c r="I150" i="11"/>
  <c r="H150" i="11"/>
  <c r="N149" i="11"/>
  <c r="M149" i="11"/>
  <c r="L149" i="11"/>
  <c r="K149" i="11"/>
  <c r="J149" i="11"/>
  <c r="I149" i="11"/>
  <c r="H149" i="11"/>
  <c r="G149" i="11" s="1"/>
  <c r="N148" i="11"/>
  <c r="M148" i="11"/>
  <c r="L148" i="11"/>
  <c r="K148" i="11"/>
  <c r="J148" i="11"/>
  <c r="I148" i="11"/>
  <c r="H148" i="11"/>
  <c r="N147" i="11"/>
  <c r="M147" i="11"/>
  <c r="L147" i="11"/>
  <c r="K147" i="11"/>
  <c r="J147" i="11"/>
  <c r="I147" i="11"/>
  <c r="H147" i="11"/>
  <c r="N146" i="11"/>
  <c r="M146" i="11"/>
  <c r="L146" i="11"/>
  <c r="K146" i="11"/>
  <c r="J146" i="11"/>
  <c r="I146" i="11"/>
  <c r="H146" i="11"/>
  <c r="N145" i="11"/>
  <c r="M145" i="11"/>
  <c r="L145" i="11"/>
  <c r="K145" i="11"/>
  <c r="J145" i="11"/>
  <c r="I145" i="11"/>
  <c r="H145" i="11"/>
  <c r="N144" i="11"/>
  <c r="M144" i="11"/>
  <c r="L144" i="11"/>
  <c r="K144" i="11"/>
  <c r="J144" i="11"/>
  <c r="I144" i="11"/>
  <c r="H144" i="11"/>
  <c r="N143" i="11"/>
  <c r="M143" i="11"/>
  <c r="L143" i="11"/>
  <c r="K143" i="11"/>
  <c r="J143" i="11"/>
  <c r="I143" i="11"/>
  <c r="H143" i="11"/>
  <c r="N142" i="11"/>
  <c r="M142" i="11"/>
  <c r="L142" i="11"/>
  <c r="K142" i="11"/>
  <c r="J142" i="11"/>
  <c r="I142" i="11"/>
  <c r="H142" i="11"/>
  <c r="N141" i="11"/>
  <c r="M141" i="11"/>
  <c r="L141" i="11"/>
  <c r="K141" i="11"/>
  <c r="J141" i="11"/>
  <c r="I141" i="11"/>
  <c r="H141" i="11"/>
  <c r="G141" i="11" s="1"/>
  <c r="N140" i="11"/>
  <c r="M140" i="11"/>
  <c r="L140" i="11"/>
  <c r="K140" i="11"/>
  <c r="J140" i="11"/>
  <c r="I140" i="11"/>
  <c r="H140" i="11"/>
  <c r="N139" i="11"/>
  <c r="M139" i="11"/>
  <c r="L139" i="11"/>
  <c r="K139" i="11"/>
  <c r="J139" i="11"/>
  <c r="I139" i="11"/>
  <c r="H139" i="11"/>
  <c r="N138" i="11"/>
  <c r="M138" i="11"/>
  <c r="L138" i="11"/>
  <c r="K138" i="11"/>
  <c r="J138" i="11"/>
  <c r="I138" i="11"/>
  <c r="H138" i="11"/>
  <c r="N137" i="11"/>
  <c r="M137" i="11"/>
  <c r="L137" i="11"/>
  <c r="K137" i="11"/>
  <c r="J137" i="11"/>
  <c r="I137" i="11"/>
  <c r="H137" i="11"/>
  <c r="G137" i="11" s="1"/>
  <c r="N136" i="11"/>
  <c r="M136" i="11"/>
  <c r="L136" i="11"/>
  <c r="K136" i="11"/>
  <c r="J136" i="11"/>
  <c r="I136" i="11"/>
  <c r="H136" i="11"/>
  <c r="N135" i="11"/>
  <c r="M135" i="11"/>
  <c r="L135" i="11"/>
  <c r="K135" i="11"/>
  <c r="J135" i="11"/>
  <c r="I135" i="11"/>
  <c r="H135" i="11"/>
  <c r="N134" i="11"/>
  <c r="M134" i="11"/>
  <c r="L134" i="11"/>
  <c r="K134" i="11"/>
  <c r="J134" i="11"/>
  <c r="I134" i="11"/>
  <c r="H134" i="11"/>
  <c r="N133" i="11"/>
  <c r="M133" i="11"/>
  <c r="L133" i="11"/>
  <c r="K133" i="11"/>
  <c r="J133" i="11"/>
  <c r="I133" i="11"/>
  <c r="H133" i="11"/>
  <c r="G133" i="11" s="1"/>
  <c r="N132" i="11"/>
  <c r="M132" i="11"/>
  <c r="L132" i="11"/>
  <c r="K132" i="11"/>
  <c r="J132" i="11"/>
  <c r="I132" i="11"/>
  <c r="H132" i="11"/>
  <c r="N131" i="11"/>
  <c r="M131" i="11"/>
  <c r="L131" i="11"/>
  <c r="K131" i="11"/>
  <c r="J131" i="11"/>
  <c r="I131" i="11"/>
  <c r="H131" i="11"/>
  <c r="N130" i="11"/>
  <c r="M130" i="11"/>
  <c r="L130" i="11"/>
  <c r="K130" i="11"/>
  <c r="J130" i="11"/>
  <c r="I130" i="11"/>
  <c r="H130" i="11"/>
  <c r="N129" i="11"/>
  <c r="M129" i="11"/>
  <c r="L129" i="11"/>
  <c r="K129" i="11"/>
  <c r="J129" i="11"/>
  <c r="I129" i="11"/>
  <c r="H129" i="11"/>
  <c r="G129" i="11" s="1"/>
  <c r="N128" i="11"/>
  <c r="M128" i="11"/>
  <c r="L128" i="11"/>
  <c r="K128" i="11"/>
  <c r="J128" i="11"/>
  <c r="I128" i="11"/>
  <c r="H128" i="11"/>
  <c r="N127" i="11"/>
  <c r="M127" i="11"/>
  <c r="L127" i="11"/>
  <c r="K127" i="11"/>
  <c r="J127" i="11"/>
  <c r="I127" i="11"/>
  <c r="H127" i="11"/>
  <c r="N126" i="11"/>
  <c r="M126" i="11"/>
  <c r="L126" i="11"/>
  <c r="K126" i="11"/>
  <c r="J126" i="11"/>
  <c r="I126" i="11"/>
  <c r="H126" i="11"/>
  <c r="N125" i="11"/>
  <c r="M125" i="11"/>
  <c r="L125" i="11"/>
  <c r="K125" i="11"/>
  <c r="J125" i="11"/>
  <c r="I125" i="11"/>
  <c r="H125" i="11"/>
  <c r="N124" i="11"/>
  <c r="M124" i="11"/>
  <c r="L124" i="11"/>
  <c r="K124" i="11"/>
  <c r="J124" i="11"/>
  <c r="I124" i="11"/>
  <c r="H124" i="11"/>
  <c r="N123" i="11"/>
  <c r="M123" i="11"/>
  <c r="L123" i="11"/>
  <c r="K123" i="11"/>
  <c r="J123" i="11"/>
  <c r="I123" i="11"/>
  <c r="H123" i="11"/>
  <c r="N122" i="11"/>
  <c r="M122" i="11"/>
  <c r="L122" i="11"/>
  <c r="K122" i="11"/>
  <c r="J122" i="11"/>
  <c r="I122" i="11"/>
  <c r="H122" i="11"/>
  <c r="N121" i="11"/>
  <c r="M121" i="11"/>
  <c r="L121" i="11"/>
  <c r="K121" i="11"/>
  <c r="J121" i="11"/>
  <c r="I121" i="11"/>
  <c r="H121" i="11"/>
  <c r="N120" i="11"/>
  <c r="M120" i="11"/>
  <c r="L120" i="11"/>
  <c r="K120" i="11"/>
  <c r="J120" i="11"/>
  <c r="I120" i="11"/>
  <c r="H120" i="11"/>
  <c r="N119" i="11"/>
  <c r="M119" i="11"/>
  <c r="L119" i="11"/>
  <c r="K119" i="11"/>
  <c r="J119" i="11"/>
  <c r="I119" i="11"/>
  <c r="H119" i="11"/>
  <c r="N118" i="11"/>
  <c r="M118" i="11"/>
  <c r="L118" i="11"/>
  <c r="K118" i="11"/>
  <c r="J118" i="11"/>
  <c r="I118" i="11"/>
  <c r="H118" i="11"/>
  <c r="N117" i="11"/>
  <c r="M117" i="11"/>
  <c r="L117" i="11"/>
  <c r="K117" i="11"/>
  <c r="J117" i="11"/>
  <c r="I117" i="11"/>
  <c r="H117" i="11"/>
  <c r="N116" i="11"/>
  <c r="M116" i="11"/>
  <c r="L116" i="11"/>
  <c r="K116" i="11"/>
  <c r="J116" i="11"/>
  <c r="I116" i="11"/>
  <c r="H116" i="11"/>
  <c r="N115" i="11"/>
  <c r="M115" i="11"/>
  <c r="L115" i="11"/>
  <c r="K115" i="11"/>
  <c r="J115" i="11"/>
  <c r="I115" i="11"/>
  <c r="H115" i="11"/>
  <c r="N114" i="11"/>
  <c r="M114" i="11"/>
  <c r="L114" i="11"/>
  <c r="K114" i="11"/>
  <c r="J114" i="11"/>
  <c r="I114" i="11"/>
  <c r="H114" i="11"/>
  <c r="N113" i="11"/>
  <c r="M113" i="11"/>
  <c r="L113" i="11"/>
  <c r="K113" i="11"/>
  <c r="J113" i="11"/>
  <c r="I113" i="11"/>
  <c r="H113" i="11"/>
  <c r="G113" i="11" s="1"/>
  <c r="N112" i="11"/>
  <c r="M112" i="11"/>
  <c r="L112" i="11"/>
  <c r="K112" i="11"/>
  <c r="J112" i="11"/>
  <c r="I112" i="11"/>
  <c r="H112" i="11"/>
  <c r="N111" i="11"/>
  <c r="M111" i="11"/>
  <c r="L111" i="11"/>
  <c r="K111" i="11"/>
  <c r="J111" i="11"/>
  <c r="I111" i="11"/>
  <c r="H111" i="11"/>
  <c r="N110" i="11"/>
  <c r="M110" i="11"/>
  <c r="L110" i="11"/>
  <c r="K110" i="11"/>
  <c r="J110" i="11"/>
  <c r="I110" i="11"/>
  <c r="H110" i="11"/>
  <c r="N109" i="11"/>
  <c r="M109" i="11"/>
  <c r="L109" i="11"/>
  <c r="K109" i="11"/>
  <c r="J109" i="11"/>
  <c r="I109" i="11"/>
  <c r="H109" i="11"/>
  <c r="N108" i="11"/>
  <c r="M108" i="11"/>
  <c r="L108" i="11"/>
  <c r="K108" i="11"/>
  <c r="J108" i="11"/>
  <c r="I108" i="11"/>
  <c r="H108" i="11"/>
  <c r="N107" i="11"/>
  <c r="M107" i="11"/>
  <c r="L107" i="11"/>
  <c r="K107" i="11"/>
  <c r="J107" i="11"/>
  <c r="I107" i="11"/>
  <c r="H107" i="11"/>
  <c r="N106" i="11"/>
  <c r="M106" i="11"/>
  <c r="L106" i="11"/>
  <c r="K106" i="11"/>
  <c r="J106" i="11"/>
  <c r="I106" i="11"/>
  <c r="H106" i="11"/>
  <c r="N105" i="11"/>
  <c r="M105" i="11"/>
  <c r="L105" i="11"/>
  <c r="K105" i="11"/>
  <c r="J105" i="11"/>
  <c r="I105" i="11"/>
  <c r="H105" i="11"/>
  <c r="N104" i="11"/>
  <c r="M104" i="11"/>
  <c r="L104" i="11"/>
  <c r="K104" i="11"/>
  <c r="J104" i="11"/>
  <c r="I104" i="11"/>
  <c r="H104" i="11"/>
  <c r="N103" i="11"/>
  <c r="M103" i="11"/>
  <c r="L103" i="11"/>
  <c r="K103" i="11"/>
  <c r="J103" i="11"/>
  <c r="I103" i="11"/>
  <c r="H103" i="11"/>
  <c r="X103" i="11" s="1"/>
  <c r="N102" i="11"/>
  <c r="M102" i="11"/>
  <c r="L102" i="11"/>
  <c r="K102" i="11"/>
  <c r="J102" i="11"/>
  <c r="I102" i="11"/>
  <c r="H102" i="11"/>
  <c r="N101" i="11"/>
  <c r="M101" i="11"/>
  <c r="L101" i="11"/>
  <c r="K101" i="11"/>
  <c r="J101" i="11"/>
  <c r="I101" i="11"/>
  <c r="H101" i="11"/>
  <c r="N100" i="11"/>
  <c r="M100" i="11"/>
  <c r="L100" i="11"/>
  <c r="K100" i="11"/>
  <c r="J100" i="11"/>
  <c r="I100" i="11"/>
  <c r="H100" i="11"/>
  <c r="N99" i="11"/>
  <c r="M99" i="11"/>
  <c r="L99" i="11"/>
  <c r="K99" i="11"/>
  <c r="J99" i="11"/>
  <c r="I99" i="11"/>
  <c r="H99" i="11"/>
  <c r="N98" i="11"/>
  <c r="M98" i="11"/>
  <c r="L98" i="11"/>
  <c r="K98" i="11"/>
  <c r="J98" i="11"/>
  <c r="I98" i="11"/>
  <c r="H98" i="11"/>
  <c r="N97" i="11"/>
  <c r="M97" i="11"/>
  <c r="L97" i="11"/>
  <c r="K97" i="11"/>
  <c r="J97" i="11"/>
  <c r="G97" i="11" s="1"/>
  <c r="I97" i="11"/>
  <c r="H97" i="11"/>
  <c r="N96" i="11"/>
  <c r="M96" i="11"/>
  <c r="L96" i="11"/>
  <c r="K96" i="11"/>
  <c r="J96" i="11"/>
  <c r="I96" i="11"/>
  <c r="H96" i="11"/>
  <c r="N95" i="11"/>
  <c r="M95" i="11"/>
  <c r="L95" i="11"/>
  <c r="K95" i="11"/>
  <c r="J95" i="11"/>
  <c r="I95" i="11"/>
  <c r="H95" i="11"/>
  <c r="N94" i="11"/>
  <c r="M94" i="11"/>
  <c r="L94" i="11"/>
  <c r="K94" i="11"/>
  <c r="J94" i="11"/>
  <c r="I94" i="11"/>
  <c r="H94" i="11"/>
  <c r="N93" i="11"/>
  <c r="M93" i="11"/>
  <c r="L93" i="11"/>
  <c r="K93" i="11"/>
  <c r="J93" i="11"/>
  <c r="I93" i="11"/>
  <c r="H93" i="11"/>
  <c r="N92" i="11"/>
  <c r="M92" i="11"/>
  <c r="L92" i="11"/>
  <c r="K92" i="11"/>
  <c r="J92" i="11"/>
  <c r="I92" i="11"/>
  <c r="H92" i="11"/>
  <c r="N91" i="11"/>
  <c r="M91" i="11"/>
  <c r="L91" i="11"/>
  <c r="K91" i="11"/>
  <c r="J91" i="11"/>
  <c r="I91" i="11"/>
  <c r="H91" i="11"/>
  <c r="N90" i="11"/>
  <c r="M90" i="11"/>
  <c r="L90" i="11"/>
  <c r="K90" i="11"/>
  <c r="J90" i="11"/>
  <c r="I90" i="11"/>
  <c r="H90" i="11"/>
  <c r="N89" i="11"/>
  <c r="M89" i="11"/>
  <c r="L89" i="11"/>
  <c r="K89" i="11"/>
  <c r="J89" i="11"/>
  <c r="I89" i="11"/>
  <c r="H89" i="11"/>
  <c r="N88" i="11"/>
  <c r="M88" i="11"/>
  <c r="L88" i="11"/>
  <c r="K88" i="11"/>
  <c r="J88" i="11"/>
  <c r="I88" i="11"/>
  <c r="H88" i="11"/>
  <c r="N87" i="11"/>
  <c r="M87" i="11"/>
  <c r="L87" i="11"/>
  <c r="K87" i="11"/>
  <c r="J87" i="11"/>
  <c r="I87" i="11"/>
  <c r="H87" i="11"/>
  <c r="N86" i="11"/>
  <c r="M86" i="11"/>
  <c r="L86" i="11"/>
  <c r="K86" i="11"/>
  <c r="J86" i="11"/>
  <c r="I86" i="11"/>
  <c r="H86" i="11"/>
  <c r="N85" i="11"/>
  <c r="M85" i="11"/>
  <c r="L85" i="11"/>
  <c r="K85" i="11"/>
  <c r="J85" i="11"/>
  <c r="I85" i="11"/>
  <c r="H85" i="11"/>
  <c r="N84" i="11"/>
  <c r="M84" i="11"/>
  <c r="L84" i="11"/>
  <c r="K84" i="11"/>
  <c r="J84" i="11"/>
  <c r="I84" i="11"/>
  <c r="H84" i="11"/>
  <c r="N83" i="11"/>
  <c r="M83" i="11"/>
  <c r="L83" i="11"/>
  <c r="K83" i="11"/>
  <c r="J83" i="11"/>
  <c r="I83" i="11"/>
  <c r="H83" i="11"/>
  <c r="N82" i="11"/>
  <c r="M82" i="11"/>
  <c r="L82" i="11"/>
  <c r="K82" i="11"/>
  <c r="J82" i="11"/>
  <c r="I82" i="11"/>
  <c r="H82" i="11"/>
  <c r="N81" i="11"/>
  <c r="M81" i="11"/>
  <c r="L81" i="11"/>
  <c r="K81" i="11"/>
  <c r="J81" i="11"/>
  <c r="I81" i="11"/>
  <c r="H81" i="11"/>
  <c r="N80" i="11"/>
  <c r="M80" i="11"/>
  <c r="L80" i="11"/>
  <c r="K80" i="11"/>
  <c r="J80" i="11"/>
  <c r="I80" i="11"/>
  <c r="H80" i="11"/>
  <c r="N79" i="11"/>
  <c r="M79" i="11"/>
  <c r="L79" i="11"/>
  <c r="K79" i="11"/>
  <c r="J79" i="11"/>
  <c r="I79" i="11"/>
  <c r="H79" i="11"/>
  <c r="N78" i="11"/>
  <c r="M78" i="11"/>
  <c r="L78" i="11"/>
  <c r="K78" i="11"/>
  <c r="J78" i="11"/>
  <c r="I78" i="11"/>
  <c r="H78" i="11"/>
  <c r="N77" i="11"/>
  <c r="M77" i="11"/>
  <c r="L77" i="11"/>
  <c r="K77" i="11"/>
  <c r="X77" i="11" s="1"/>
  <c r="J77" i="11"/>
  <c r="I77" i="11"/>
  <c r="H77" i="11"/>
  <c r="N76" i="11"/>
  <c r="M76" i="11"/>
  <c r="L76" i="11"/>
  <c r="K76" i="11"/>
  <c r="J76" i="11"/>
  <c r="I76" i="11"/>
  <c r="H76" i="11"/>
  <c r="N75" i="11"/>
  <c r="M75" i="11"/>
  <c r="L75" i="11"/>
  <c r="K75" i="11"/>
  <c r="J75" i="11"/>
  <c r="I75" i="11"/>
  <c r="H75" i="11"/>
  <c r="N74" i="11"/>
  <c r="M74" i="11"/>
  <c r="L74" i="11"/>
  <c r="K74" i="11"/>
  <c r="J74" i="11"/>
  <c r="I74" i="11"/>
  <c r="H74" i="11"/>
  <c r="N73" i="11"/>
  <c r="M73" i="11"/>
  <c r="L73" i="11"/>
  <c r="K73" i="11"/>
  <c r="J73" i="11"/>
  <c r="I73" i="11"/>
  <c r="H73" i="11"/>
  <c r="N72" i="11"/>
  <c r="M72" i="11"/>
  <c r="L72" i="11"/>
  <c r="K72" i="11"/>
  <c r="J72" i="11"/>
  <c r="I72" i="11"/>
  <c r="H72" i="11"/>
  <c r="N71" i="11"/>
  <c r="M71" i="11"/>
  <c r="L71" i="11"/>
  <c r="K71" i="11"/>
  <c r="J71" i="11"/>
  <c r="I71" i="11"/>
  <c r="H71" i="11"/>
  <c r="N70" i="11"/>
  <c r="M70" i="11"/>
  <c r="L70" i="11"/>
  <c r="K70" i="11"/>
  <c r="J70" i="11"/>
  <c r="I70" i="11"/>
  <c r="H70" i="11"/>
  <c r="N69" i="11"/>
  <c r="M69" i="11"/>
  <c r="L69" i="11"/>
  <c r="K69" i="11"/>
  <c r="J69" i="11"/>
  <c r="I69" i="11"/>
  <c r="H69" i="11"/>
  <c r="N68" i="11"/>
  <c r="M68" i="11"/>
  <c r="L68" i="11"/>
  <c r="K68" i="11"/>
  <c r="J68" i="11"/>
  <c r="I68" i="11"/>
  <c r="H68" i="11"/>
  <c r="N67" i="11"/>
  <c r="M67" i="11"/>
  <c r="L67" i="11"/>
  <c r="K67" i="11"/>
  <c r="J67" i="11"/>
  <c r="I67" i="11"/>
  <c r="H67" i="11"/>
  <c r="N66" i="11"/>
  <c r="M66" i="11"/>
  <c r="L66" i="11"/>
  <c r="K66" i="11"/>
  <c r="J66" i="11"/>
  <c r="I66" i="11"/>
  <c r="H66" i="11"/>
  <c r="N65" i="11"/>
  <c r="M65" i="11"/>
  <c r="L65" i="11"/>
  <c r="K65" i="11"/>
  <c r="J65" i="11"/>
  <c r="I65" i="11"/>
  <c r="H65" i="11"/>
  <c r="N64" i="11"/>
  <c r="M64" i="11"/>
  <c r="L64" i="11"/>
  <c r="K64" i="11"/>
  <c r="J64" i="11"/>
  <c r="I64" i="11"/>
  <c r="H64" i="11"/>
  <c r="N63" i="11"/>
  <c r="M63" i="11"/>
  <c r="L63" i="11"/>
  <c r="K63" i="11"/>
  <c r="J63" i="11"/>
  <c r="I63" i="11"/>
  <c r="H63" i="11"/>
  <c r="N62" i="11"/>
  <c r="M62" i="11"/>
  <c r="L62" i="11"/>
  <c r="K62" i="11"/>
  <c r="J62" i="11"/>
  <c r="I62" i="11"/>
  <c r="H62" i="11"/>
  <c r="N61" i="11"/>
  <c r="M61" i="11"/>
  <c r="L61" i="11"/>
  <c r="K61" i="11"/>
  <c r="J61" i="11"/>
  <c r="I61" i="11"/>
  <c r="H61" i="11"/>
  <c r="N60" i="11"/>
  <c r="M60" i="11"/>
  <c r="L60" i="11"/>
  <c r="K60" i="11"/>
  <c r="J60" i="11"/>
  <c r="I60" i="11"/>
  <c r="H60" i="11"/>
  <c r="N59" i="11"/>
  <c r="M59" i="11"/>
  <c r="L59" i="11"/>
  <c r="K59" i="11"/>
  <c r="J59" i="11"/>
  <c r="I59" i="11"/>
  <c r="H59" i="11"/>
  <c r="N58" i="11"/>
  <c r="M58" i="11"/>
  <c r="L58" i="11"/>
  <c r="K58" i="11"/>
  <c r="J58" i="11"/>
  <c r="I58" i="11"/>
  <c r="H58" i="11"/>
  <c r="N57" i="11"/>
  <c r="M57" i="11"/>
  <c r="L57" i="11"/>
  <c r="K57" i="11"/>
  <c r="J57" i="11"/>
  <c r="I57" i="11"/>
  <c r="H57" i="11"/>
  <c r="N56" i="11"/>
  <c r="M56" i="11"/>
  <c r="L56" i="11"/>
  <c r="K56" i="11"/>
  <c r="J56" i="11"/>
  <c r="I56" i="11"/>
  <c r="H56" i="11"/>
  <c r="N55" i="11"/>
  <c r="M55" i="11"/>
  <c r="L55" i="11"/>
  <c r="K55" i="11"/>
  <c r="J55" i="11"/>
  <c r="I55" i="11"/>
  <c r="H55" i="11"/>
  <c r="N54" i="11"/>
  <c r="M54" i="11"/>
  <c r="L54" i="11"/>
  <c r="K54" i="11"/>
  <c r="J54" i="11"/>
  <c r="I54" i="11"/>
  <c r="H54" i="11"/>
  <c r="N53" i="11"/>
  <c r="M53" i="11"/>
  <c r="L53" i="11"/>
  <c r="K53" i="11"/>
  <c r="X53" i="11" s="1"/>
  <c r="J53" i="11"/>
  <c r="I53" i="11"/>
  <c r="H53" i="11"/>
  <c r="N52" i="11"/>
  <c r="M52" i="11"/>
  <c r="L52" i="11"/>
  <c r="K52" i="11"/>
  <c r="J52" i="11"/>
  <c r="I52" i="11"/>
  <c r="H52" i="11"/>
  <c r="N51" i="11"/>
  <c r="M51" i="11"/>
  <c r="L51" i="11"/>
  <c r="K51" i="11"/>
  <c r="J51" i="11"/>
  <c r="I51" i="11"/>
  <c r="H51" i="11"/>
  <c r="N50" i="11"/>
  <c r="M50" i="11"/>
  <c r="L50" i="11"/>
  <c r="K50" i="11"/>
  <c r="J50" i="11"/>
  <c r="I50" i="11"/>
  <c r="H50" i="11"/>
  <c r="N49" i="11"/>
  <c r="M49" i="11"/>
  <c r="L49" i="11"/>
  <c r="K49" i="11"/>
  <c r="J49" i="11"/>
  <c r="I49" i="11"/>
  <c r="H49" i="11"/>
  <c r="N48" i="11"/>
  <c r="M48" i="11"/>
  <c r="L48" i="11"/>
  <c r="K48" i="11"/>
  <c r="J48" i="11"/>
  <c r="I48" i="11"/>
  <c r="H48" i="11"/>
  <c r="N47" i="11"/>
  <c r="M47" i="11"/>
  <c r="L47" i="11"/>
  <c r="K47" i="11"/>
  <c r="J47" i="11"/>
  <c r="I47" i="11"/>
  <c r="H47" i="11"/>
  <c r="N46" i="11"/>
  <c r="M46" i="11"/>
  <c r="L46" i="11"/>
  <c r="K46" i="11"/>
  <c r="J46" i="11"/>
  <c r="I46" i="11"/>
  <c r="H46" i="11"/>
  <c r="N45" i="11"/>
  <c r="M45" i="11"/>
  <c r="L45" i="11"/>
  <c r="K45" i="11"/>
  <c r="J45" i="11"/>
  <c r="I45" i="11"/>
  <c r="H45" i="11"/>
  <c r="N44" i="11"/>
  <c r="M44" i="11"/>
  <c r="L44" i="11"/>
  <c r="K44" i="11"/>
  <c r="J44" i="11"/>
  <c r="I44" i="11"/>
  <c r="H44" i="11"/>
  <c r="N43" i="11"/>
  <c r="M43" i="11"/>
  <c r="L43" i="11"/>
  <c r="K43" i="11"/>
  <c r="J43" i="11"/>
  <c r="I43" i="11"/>
  <c r="H43" i="11"/>
  <c r="N42" i="11"/>
  <c r="M42" i="11"/>
  <c r="L42" i="11"/>
  <c r="K42" i="11"/>
  <c r="J42" i="11"/>
  <c r="I42" i="11"/>
  <c r="H42" i="11"/>
  <c r="N41" i="11"/>
  <c r="M41" i="11"/>
  <c r="L41" i="11"/>
  <c r="K41" i="11"/>
  <c r="J41" i="11"/>
  <c r="I41" i="11"/>
  <c r="H41" i="11"/>
  <c r="N40" i="11"/>
  <c r="M40" i="11"/>
  <c r="L40" i="11"/>
  <c r="K40" i="11"/>
  <c r="J40" i="11"/>
  <c r="I40" i="11"/>
  <c r="H40" i="11"/>
  <c r="N39" i="11"/>
  <c r="M39" i="11"/>
  <c r="L39" i="11"/>
  <c r="K39" i="11"/>
  <c r="J39" i="11"/>
  <c r="I39" i="11"/>
  <c r="H39" i="11"/>
  <c r="N38" i="11"/>
  <c r="M38" i="11"/>
  <c r="L38" i="11"/>
  <c r="K38" i="11"/>
  <c r="J38" i="11"/>
  <c r="I38" i="11"/>
  <c r="H38" i="11"/>
  <c r="N37" i="11"/>
  <c r="M37" i="11"/>
  <c r="L37" i="11"/>
  <c r="K37" i="11"/>
  <c r="J37" i="11"/>
  <c r="I37" i="11"/>
  <c r="H37" i="11"/>
  <c r="N36" i="11"/>
  <c r="M36" i="11"/>
  <c r="L36" i="11"/>
  <c r="K36" i="11"/>
  <c r="J36" i="11"/>
  <c r="I36" i="11"/>
  <c r="H36" i="11"/>
  <c r="N35" i="11"/>
  <c r="M35" i="11"/>
  <c r="L35" i="11"/>
  <c r="K35" i="11"/>
  <c r="J35" i="11"/>
  <c r="I35" i="11"/>
  <c r="H35" i="11"/>
  <c r="N34" i="11"/>
  <c r="M34" i="11"/>
  <c r="L34" i="11"/>
  <c r="K34" i="11"/>
  <c r="J34" i="11"/>
  <c r="I34" i="11"/>
  <c r="H34" i="11"/>
  <c r="N33" i="11"/>
  <c r="M33" i="11"/>
  <c r="L33" i="11"/>
  <c r="K33" i="11"/>
  <c r="J33" i="11"/>
  <c r="I33" i="11"/>
  <c r="H33" i="11"/>
  <c r="N32" i="11"/>
  <c r="M32" i="11"/>
  <c r="L32" i="11"/>
  <c r="K32" i="11"/>
  <c r="J32" i="11"/>
  <c r="I32" i="11"/>
  <c r="H32" i="11"/>
  <c r="N31" i="11"/>
  <c r="M31" i="11"/>
  <c r="L31" i="11"/>
  <c r="K31" i="11"/>
  <c r="J31" i="11"/>
  <c r="I31" i="11"/>
  <c r="H31" i="11"/>
  <c r="N30" i="11"/>
  <c r="M30" i="11"/>
  <c r="L30" i="11"/>
  <c r="K30" i="11"/>
  <c r="J30" i="11"/>
  <c r="I30" i="11"/>
  <c r="H30" i="11"/>
  <c r="G30" i="11" s="1"/>
  <c r="N29" i="11"/>
  <c r="M29" i="11"/>
  <c r="L29" i="11"/>
  <c r="K29" i="11"/>
  <c r="J29" i="11"/>
  <c r="I29" i="11"/>
  <c r="H29" i="11"/>
  <c r="N28" i="11"/>
  <c r="M28" i="11"/>
  <c r="L28" i="11"/>
  <c r="K28" i="11"/>
  <c r="J28" i="11"/>
  <c r="I28" i="11"/>
  <c r="H28" i="11"/>
  <c r="N27" i="11"/>
  <c r="M27" i="11"/>
  <c r="L27" i="11"/>
  <c r="K27" i="11"/>
  <c r="J27" i="11"/>
  <c r="I27" i="11"/>
  <c r="H27" i="11"/>
  <c r="N26" i="11"/>
  <c r="M26" i="11"/>
  <c r="L26" i="11"/>
  <c r="K26" i="11"/>
  <c r="J26" i="11"/>
  <c r="I26" i="11"/>
  <c r="H26" i="11"/>
  <c r="G26" i="11" s="1"/>
  <c r="N25" i="11"/>
  <c r="M25" i="11"/>
  <c r="L25" i="11"/>
  <c r="K25" i="11"/>
  <c r="J25" i="11"/>
  <c r="I25" i="11"/>
  <c r="H25" i="11"/>
  <c r="N24" i="11"/>
  <c r="M24" i="11"/>
  <c r="L24" i="11"/>
  <c r="K24" i="11"/>
  <c r="J24" i="11"/>
  <c r="I24" i="11"/>
  <c r="H24" i="11"/>
  <c r="N23" i="11"/>
  <c r="M23" i="11"/>
  <c r="L23" i="11"/>
  <c r="K23" i="11"/>
  <c r="J23" i="11"/>
  <c r="I23" i="11"/>
  <c r="H23" i="11"/>
  <c r="N22" i="11"/>
  <c r="M22" i="11"/>
  <c r="L22" i="11"/>
  <c r="K22" i="11"/>
  <c r="J22" i="11"/>
  <c r="I22" i="11"/>
  <c r="H22" i="11"/>
  <c r="G22" i="11" s="1"/>
  <c r="N21" i="11"/>
  <c r="M21" i="11"/>
  <c r="L21" i="11"/>
  <c r="K21" i="11"/>
  <c r="J21" i="11"/>
  <c r="I21" i="11"/>
  <c r="H21" i="11"/>
  <c r="N20" i="11"/>
  <c r="M20" i="11"/>
  <c r="L20" i="11"/>
  <c r="K20" i="11"/>
  <c r="J20" i="11"/>
  <c r="I20" i="11"/>
  <c r="H20" i="11"/>
  <c r="N19" i="11"/>
  <c r="M19" i="11"/>
  <c r="L19" i="11"/>
  <c r="K19" i="11"/>
  <c r="J19" i="11"/>
  <c r="I19" i="11"/>
  <c r="H19" i="11"/>
  <c r="N18" i="11"/>
  <c r="M18" i="11"/>
  <c r="L18" i="11"/>
  <c r="K18" i="11"/>
  <c r="J18" i="11"/>
  <c r="I18" i="11"/>
  <c r="H18" i="11"/>
  <c r="N16" i="11"/>
  <c r="M16" i="11"/>
  <c r="L16" i="11"/>
  <c r="K16" i="11"/>
  <c r="J16" i="11"/>
  <c r="I16" i="11"/>
  <c r="H16" i="11"/>
  <c r="N15" i="11"/>
  <c r="M15" i="11"/>
  <c r="L15" i="11"/>
  <c r="K15" i="11"/>
  <c r="J15" i="11"/>
  <c r="I15" i="11"/>
  <c r="H15" i="11"/>
  <c r="N14" i="11"/>
  <c r="M14" i="11"/>
  <c r="L14" i="11"/>
  <c r="K14" i="11"/>
  <c r="J14" i="11"/>
  <c r="I14" i="11"/>
  <c r="H14" i="11"/>
  <c r="N13" i="11"/>
  <c r="M13" i="11"/>
  <c r="L13" i="11"/>
  <c r="K13" i="11"/>
  <c r="J13" i="11"/>
  <c r="I13" i="11"/>
  <c r="H13" i="11"/>
  <c r="N12" i="11"/>
  <c r="M12" i="11"/>
  <c r="L12" i="11"/>
  <c r="K12" i="11"/>
  <c r="J12" i="11"/>
  <c r="I12" i="11"/>
  <c r="H12" i="11"/>
  <c r="N11" i="11"/>
  <c r="M11" i="11"/>
  <c r="L11" i="11"/>
  <c r="K11" i="11"/>
  <c r="J11" i="11"/>
  <c r="I11" i="11"/>
  <c r="H11" i="11"/>
  <c r="N10" i="11"/>
  <c r="M10" i="11"/>
  <c r="L10" i="11"/>
  <c r="K10" i="11"/>
  <c r="J10" i="11"/>
  <c r="I10" i="11"/>
  <c r="H10" i="11"/>
  <c r="N9" i="11"/>
  <c r="M9" i="11"/>
  <c r="L9" i="11"/>
  <c r="K9" i="11"/>
  <c r="J9" i="11"/>
  <c r="I9" i="11"/>
  <c r="H9" i="11"/>
  <c r="N8" i="11"/>
  <c r="M8" i="11"/>
  <c r="L8" i="11"/>
  <c r="K8" i="11"/>
  <c r="J8" i="11"/>
  <c r="I8" i="11"/>
  <c r="H8" i="11"/>
  <c r="N7" i="11"/>
  <c r="M7" i="11"/>
  <c r="L7" i="11"/>
  <c r="K7" i="11"/>
  <c r="J7" i="11"/>
  <c r="I7" i="11"/>
  <c r="H7" i="11"/>
  <c r="N5" i="11"/>
  <c r="M5" i="11"/>
  <c r="L5" i="11"/>
  <c r="K5" i="11"/>
  <c r="J5" i="11"/>
  <c r="I5" i="11"/>
  <c r="H5" i="11"/>
  <c r="F1" i="11"/>
  <c r="B1" i="11"/>
  <c r="F9" i="10"/>
  <c r="G2" i="10"/>
  <c r="C554" i="9"/>
  <c r="B554" i="9"/>
  <c r="E553" i="9"/>
  <c r="C553" i="9"/>
  <c r="E552" i="9"/>
  <c r="C552" i="9"/>
  <c r="E551" i="9"/>
  <c r="C551" i="9"/>
  <c r="BI550" i="9"/>
  <c r="E550" i="9"/>
  <c r="C550" i="9"/>
  <c r="BI549" i="9"/>
  <c r="E549" i="9"/>
  <c r="C549" i="9"/>
  <c r="BJ548" i="9"/>
  <c r="BI548" i="9"/>
  <c r="AY548" i="9"/>
  <c r="AX548" i="9"/>
  <c r="E548" i="9"/>
  <c r="C548" i="9"/>
  <c r="E547" i="9"/>
  <c r="C547" i="9"/>
  <c r="BI546" i="9"/>
  <c r="E546" i="9"/>
  <c r="C546" i="9"/>
  <c r="BI545" i="9"/>
  <c r="E545" i="9"/>
  <c r="C545" i="9"/>
  <c r="BJ544" i="9"/>
  <c r="BI544" i="9"/>
  <c r="AY544" i="9"/>
  <c r="AX544" i="9"/>
  <c r="C544" i="9" s="1"/>
  <c r="E544" i="9"/>
  <c r="E543" i="9"/>
  <c r="C543" i="9"/>
  <c r="BI542" i="9"/>
  <c r="E542" i="9"/>
  <c r="C542" i="9"/>
  <c r="BI541" i="9"/>
  <c r="E541" i="9"/>
  <c r="C541" i="9"/>
  <c r="BJ540" i="9"/>
  <c r="BI540" i="9"/>
  <c r="AY540" i="9"/>
  <c r="AX540" i="9"/>
  <c r="E540" i="9"/>
  <c r="C540" i="9"/>
  <c r="BI539" i="9"/>
  <c r="E539" i="9"/>
  <c r="C539" i="9"/>
  <c r="BI538" i="9"/>
  <c r="E538" i="9"/>
  <c r="C538" i="9"/>
  <c r="BJ537" i="9"/>
  <c r="BI537" i="9"/>
  <c r="AY537" i="9"/>
  <c r="AX537" i="9"/>
  <c r="E537" i="9"/>
  <c r="C537" i="9"/>
  <c r="E536" i="9"/>
  <c r="C536" i="9"/>
  <c r="BI535" i="9"/>
  <c r="E535" i="9"/>
  <c r="C535" i="9"/>
  <c r="BI534" i="9"/>
  <c r="E534" i="9"/>
  <c r="C534" i="9"/>
  <c r="BJ533" i="9"/>
  <c r="BI533" i="9"/>
  <c r="AY533" i="9"/>
  <c r="AX533" i="9"/>
  <c r="C533" i="9" s="1"/>
  <c r="E533" i="9"/>
  <c r="BI531" i="9"/>
  <c r="E531" i="9"/>
  <c r="C531" i="9"/>
  <c r="BI530" i="9"/>
  <c r="E530" i="9"/>
  <c r="C530" i="9"/>
  <c r="BJ529" i="9"/>
  <c r="BI529" i="9"/>
  <c r="AY529" i="9"/>
  <c r="AX529" i="9"/>
  <c r="C529" i="9" s="1"/>
  <c r="E529" i="9"/>
  <c r="E528" i="9"/>
  <c r="C528" i="9"/>
  <c r="BI527" i="9"/>
  <c r="E527" i="9"/>
  <c r="C527" i="9"/>
  <c r="BI526" i="9"/>
  <c r="E526" i="9"/>
  <c r="C526" i="9"/>
  <c r="BJ525" i="9"/>
  <c r="BI525" i="9"/>
  <c r="AY525" i="9"/>
  <c r="AX525" i="9"/>
  <c r="E525" i="9"/>
  <c r="C525" i="9"/>
  <c r="E524" i="9"/>
  <c r="C524" i="9"/>
  <c r="BI523" i="9"/>
  <c r="E523" i="9"/>
  <c r="C523" i="9"/>
  <c r="BI522" i="9"/>
  <c r="E522" i="9"/>
  <c r="C522" i="9"/>
  <c r="BJ521" i="9"/>
  <c r="BI521" i="9"/>
  <c r="AY521" i="9"/>
  <c r="AX521" i="9"/>
  <c r="C521" i="9" s="1"/>
  <c r="E521" i="9"/>
  <c r="E520" i="9"/>
  <c r="C520" i="9"/>
  <c r="BI519" i="9"/>
  <c r="E519" i="9"/>
  <c r="C519" i="9"/>
  <c r="BI518" i="9"/>
  <c r="E518" i="9"/>
  <c r="C518" i="9"/>
  <c r="BJ517" i="9"/>
  <c r="BI517" i="9"/>
  <c r="AY517" i="9"/>
  <c r="E517" i="9"/>
  <c r="E516" i="9"/>
  <c r="C516" i="9"/>
  <c r="BI515" i="9"/>
  <c r="E515" i="9"/>
  <c r="C515" i="9"/>
  <c r="BI514" i="9"/>
  <c r="E514" i="9"/>
  <c r="C514" i="9"/>
  <c r="BJ513" i="9"/>
  <c r="BI513" i="9"/>
  <c r="AY513" i="9"/>
  <c r="AX513" i="9"/>
  <c r="C513" i="9" s="1"/>
  <c r="E513" i="9"/>
  <c r="BI512" i="9"/>
  <c r="E512" i="9"/>
  <c r="C512" i="9"/>
  <c r="BI511" i="9"/>
  <c r="E511" i="9"/>
  <c r="C511" i="9"/>
  <c r="BJ510" i="9"/>
  <c r="BI510" i="9"/>
  <c r="AY510" i="9"/>
  <c r="AX510" i="9"/>
  <c r="C510" i="9" s="1"/>
  <c r="E510" i="9"/>
  <c r="E509" i="9"/>
  <c r="C509" i="9"/>
  <c r="BI508" i="9"/>
  <c r="E508" i="9"/>
  <c r="C508" i="9"/>
  <c r="BI507" i="9"/>
  <c r="E507" i="9"/>
  <c r="C507" i="9"/>
  <c r="BJ506" i="9"/>
  <c r="BI506" i="9"/>
  <c r="AY506" i="9"/>
  <c r="E506" i="9"/>
  <c r="E505" i="9"/>
  <c r="C505" i="9"/>
  <c r="BI504" i="9"/>
  <c r="E504" i="9"/>
  <c r="C504" i="9"/>
  <c r="BI503" i="9"/>
  <c r="E503" i="9"/>
  <c r="C503" i="9"/>
  <c r="BJ502" i="9"/>
  <c r="BI502" i="9"/>
  <c r="AY502" i="9"/>
  <c r="AX502" i="9"/>
  <c r="C502" i="9" s="1"/>
  <c r="E502" i="9"/>
  <c r="E501" i="9"/>
  <c r="C501" i="9"/>
  <c r="BI500" i="9"/>
  <c r="E500" i="9"/>
  <c r="C500" i="9"/>
  <c r="BI499" i="9"/>
  <c r="E499" i="9"/>
  <c r="C499" i="9"/>
  <c r="BJ498" i="9"/>
  <c r="BI498" i="9"/>
  <c r="AY498" i="9"/>
  <c r="E498" i="9"/>
  <c r="E497" i="9"/>
  <c r="C497" i="9"/>
  <c r="BD496" i="9"/>
  <c r="E496" i="9"/>
  <c r="C496" i="9"/>
  <c r="BD495" i="9"/>
  <c r="E495" i="9"/>
  <c r="C495" i="9"/>
  <c r="E494" i="9"/>
  <c r="C494" i="9"/>
  <c r="E493" i="9"/>
  <c r="C493" i="9"/>
  <c r="E492" i="9"/>
  <c r="C492" i="9"/>
  <c r="BC491" i="9"/>
  <c r="AX491" i="9"/>
  <c r="C491" i="9" s="1"/>
  <c r="E491" i="9"/>
  <c r="AX490" i="9"/>
  <c r="C490" i="9" s="1"/>
  <c r="E490" i="9"/>
  <c r="E489" i="9"/>
  <c r="E488" i="9"/>
  <c r="C488" i="9"/>
  <c r="AY487" i="9"/>
  <c r="AX487" i="9"/>
  <c r="C487" i="9" s="1"/>
  <c r="E487" i="9"/>
  <c r="AY486" i="9"/>
  <c r="AX486" i="9"/>
  <c r="C486" i="9" s="1"/>
  <c r="E486" i="9"/>
  <c r="AY485" i="9"/>
  <c r="AX485" i="9"/>
  <c r="C485" i="9" s="1"/>
  <c r="E485" i="9"/>
  <c r="AY484" i="9"/>
  <c r="AX484" i="9"/>
  <c r="C484" i="9" s="1"/>
  <c r="E484" i="9"/>
  <c r="E483" i="9"/>
  <c r="C483" i="9"/>
  <c r="AY482" i="9"/>
  <c r="E482" i="9"/>
  <c r="AY481" i="9"/>
  <c r="E481" i="9"/>
  <c r="AY480" i="9"/>
  <c r="E480" i="9"/>
  <c r="E479" i="9"/>
  <c r="C479" i="9"/>
  <c r="E478" i="9"/>
  <c r="C478" i="9"/>
  <c r="E477" i="9"/>
  <c r="C477" i="9"/>
  <c r="AY476" i="9"/>
  <c r="AX476" i="9"/>
  <c r="C476" i="9" s="1"/>
  <c r="E476" i="9"/>
  <c r="AY475" i="9"/>
  <c r="AX475" i="9"/>
  <c r="C475" i="9" s="1"/>
  <c r="E475" i="9"/>
  <c r="E474" i="9"/>
  <c r="C474" i="9"/>
  <c r="AY473" i="9"/>
  <c r="E473" i="9"/>
  <c r="AY472" i="9"/>
  <c r="E472" i="9"/>
  <c r="E471" i="9"/>
  <c r="C471" i="9"/>
  <c r="AY470" i="9"/>
  <c r="AX470" i="9"/>
  <c r="C470" i="9" s="1"/>
  <c r="E470" i="9"/>
  <c r="AY469" i="9"/>
  <c r="AX469" i="9"/>
  <c r="C469" i="9" s="1"/>
  <c r="E469" i="9"/>
  <c r="E468" i="9"/>
  <c r="C468" i="9"/>
  <c r="AY467" i="9"/>
  <c r="E467" i="9"/>
  <c r="AY466" i="9"/>
  <c r="E466" i="9"/>
  <c r="E465" i="9"/>
  <c r="C465" i="9"/>
  <c r="E464" i="9"/>
  <c r="C464" i="9"/>
  <c r="E463" i="9"/>
  <c r="C463" i="9"/>
  <c r="E462" i="9"/>
  <c r="C462" i="9"/>
  <c r="E461" i="9"/>
  <c r="C461" i="9"/>
  <c r="AY460" i="9"/>
  <c r="AX460" i="9"/>
  <c r="C460" i="9" s="1"/>
  <c r="E460" i="9"/>
  <c r="AY459" i="9"/>
  <c r="AX459" i="9"/>
  <c r="C459" i="9" s="1"/>
  <c r="E459" i="9"/>
  <c r="AY458" i="9"/>
  <c r="AX458" i="9"/>
  <c r="C458" i="9" s="1"/>
  <c r="E458" i="9"/>
  <c r="E457" i="9"/>
  <c r="C457" i="9"/>
  <c r="AY456" i="9"/>
  <c r="E456" i="9"/>
  <c r="AY455" i="9"/>
  <c r="E455" i="9"/>
  <c r="E454" i="9"/>
  <c r="C454" i="9"/>
  <c r="AY453" i="9"/>
  <c r="AX453" i="9"/>
  <c r="C453" i="9" s="1"/>
  <c r="E453" i="9"/>
  <c r="E452" i="9"/>
  <c r="C452" i="9"/>
  <c r="E451" i="9"/>
  <c r="C451" i="9"/>
  <c r="E450" i="9"/>
  <c r="C450" i="9"/>
  <c r="BF449" i="9"/>
  <c r="AY449" i="9"/>
  <c r="AX449" i="9"/>
  <c r="C449" i="9" s="1"/>
  <c r="E449" i="9"/>
  <c r="BF448" i="9"/>
  <c r="AY448" i="9"/>
  <c r="AX448" i="9"/>
  <c r="C448" i="9" s="1"/>
  <c r="E448" i="9"/>
  <c r="E447" i="9"/>
  <c r="C447" i="9"/>
  <c r="BF446" i="9"/>
  <c r="AY446" i="9"/>
  <c r="AX446" i="9"/>
  <c r="C446" i="9" s="1"/>
  <c r="E446" i="9"/>
  <c r="BF445" i="9"/>
  <c r="AY445" i="9"/>
  <c r="AX445" i="9"/>
  <c r="C445" i="9" s="1"/>
  <c r="E445" i="9"/>
  <c r="E444" i="9"/>
  <c r="C444" i="9"/>
  <c r="E443" i="9"/>
  <c r="C443" i="9"/>
  <c r="E442" i="9"/>
  <c r="C442" i="9"/>
  <c r="E441" i="9"/>
  <c r="C441" i="9"/>
  <c r="E440" i="9"/>
  <c r="C440" i="9"/>
  <c r="BF439" i="9"/>
  <c r="AY439" i="9"/>
  <c r="AX439" i="9"/>
  <c r="C439" i="9" s="1"/>
  <c r="E439" i="9"/>
  <c r="BF438" i="9"/>
  <c r="AY438" i="9"/>
  <c r="AX438" i="9"/>
  <c r="C438" i="9" s="1"/>
  <c r="E438" i="9"/>
  <c r="E437" i="9"/>
  <c r="C437" i="9"/>
  <c r="BG436" i="9"/>
  <c r="E436" i="9"/>
  <c r="C436" i="9"/>
  <c r="BG435" i="9"/>
  <c r="E435" i="9"/>
  <c r="C435" i="9"/>
  <c r="BG434" i="9"/>
  <c r="E434" i="9"/>
  <c r="C434" i="9"/>
  <c r="E433" i="9"/>
  <c r="C433" i="9"/>
  <c r="BH432" i="9"/>
  <c r="AY432" i="9"/>
  <c r="AX432" i="9"/>
  <c r="E432" i="9"/>
  <c r="C432" i="9"/>
  <c r="BH431" i="9"/>
  <c r="AY431" i="9"/>
  <c r="AX431" i="9"/>
  <c r="C431" i="9" s="1"/>
  <c r="E431" i="9"/>
  <c r="BH430" i="9"/>
  <c r="AY430" i="9"/>
  <c r="AX430" i="9"/>
  <c r="C430" i="9" s="1"/>
  <c r="E430" i="9"/>
  <c r="BH429" i="9"/>
  <c r="AY429" i="9"/>
  <c r="E429" i="9"/>
  <c r="BH428" i="9"/>
  <c r="AY428" i="9"/>
  <c r="E428" i="9"/>
  <c r="E427" i="9"/>
  <c r="C427" i="9"/>
  <c r="BH426" i="9"/>
  <c r="AY426" i="9"/>
  <c r="E426" i="9"/>
  <c r="E425" i="9"/>
  <c r="C425" i="9"/>
  <c r="E424" i="9"/>
  <c r="C424" i="9"/>
  <c r="BH423" i="9"/>
  <c r="AY423" i="9"/>
  <c r="AX423" i="9"/>
  <c r="E423" i="9"/>
  <c r="C423" i="9"/>
  <c r="BH422" i="9"/>
  <c r="AY422" i="9"/>
  <c r="AX422" i="9"/>
  <c r="C422" i="9" s="1"/>
  <c r="E422" i="9"/>
  <c r="E421" i="9"/>
  <c r="C421" i="9"/>
  <c r="BH420" i="9"/>
  <c r="AY420" i="9"/>
  <c r="E420" i="9"/>
  <c r="BH419" i="9"/>
  <c r="AY419" i="9"/>
  <c r="AX419" i="9"/>
  <c r="C419" i="9" s="1"/>
  <c r="E419" i="9"/>
  <c r="BH418" i="9"/>
  <c r="AY418" i="9"/>
  <c r="AX418" i="9"/>
  <c r="C418" i="9" s="1"/>
  <c r="E418" i="9"/>
  <c r="BH417" i="9"/>
  <c r="AY417" i="9"/>
  <c r="E417" i="9"/>
  <c r="BH416" i="9"/>
  <c r="AY416" i="9"/>
  <c r="E416" i="9"/>
  <c r="E415" i="9"/>
  <c r="C415" i="9"/>
  <c r="BH414" i="9"/>
  <c r="AY414" i="9"/>
  <c r="C414" i="9" s="1"/>
  <c r="AX414" i="9"/>
  <c r="E414" i="9"/>
  <c r="E413" i="9"/>
  <c r="C413" i="9"/>
  <c r="BA412" i="9"/>
  <c r="E412" i="9"/>
  <c r="C412" i="9"/>
  <c r="BA411" i="9"/>
  <c r="E411" i="9"/>
  <c r="C411" i="9"/>
  <c r="BA410" i="9"/>
  <c r="E410" i="9"/>
  <c r="C410" i="9"/>
  <c r="BA409" i="9"/>
  <c r="E409" i="9"/>
  <c r="C409" i="9"/>
  <c r="E408" i="9"/>
  <c r="C408" i="9"/>
  <c r="E407" i="9"/>
  <c r="E406" i="9"/>
  <c r="E405" i="9"/>
  <c r="C405" i="9"/>
  <c r="E404" i="9"/>
  <c r="C404" i="9"/>
  <c r="E403" i="9"/>
  <c r="C403" i="9"/>
  <c r="E402" i="9"/>
  <c r="E401" i="9"/>
  <c r="E400" i="9"/>
  <c r="C400" i="9"/>
  <c r="E399" i="9"/>
  <c r="C399" i="9"/>
  <c r="E398" i="9"/>
  <c r="C398" i="9"/>
  <c r="E397" i="9"/>
  <c r="C397" i="9"/>
  <c r="E396" i="9"/>
  <c r="C396" i="9"/>
  <c r="E395" i="9"/>
  <c r="C395" i="9"/>
  <c r="E394" i="9"/>
  <c r="C394" i="9"/>
  <c r="E393" i="9"/>
  <c r="C393" i="9"/>
  <c r="E392" i="9"/>
  <c r="C392" i="9"/>
  <c r="AX391" i="9"/>
  <c r="C391" i="9" s="1"/>
  <c r="E391" i="9"/>
  <c r="AX390" i="9"/>
  <c r="E390" i="9"/>
  <c r="C390" i="9"/>
  <c r="E389" i="9"/>
  <c r="C389" i="9"/>
  <c r="AX388" i="9"/>
  <c r="C388" i="9" s="1"/>
  <c r="E388" i="9"/>
  <c r="AX387" i="9"/>
  <c r="E387" i="9"/>
  <c r="C387" i="9"/>
  <c r="E386" i="9"/>
  <c r="C386" i="9"/>
  <c r="E385" i="9"/>
  <c r="C385" i="9"/>
  <c r="E384" i="9"/>
  <c r="C384" i="9"/>
  <c r="E383" i="9"/>
  <c r="C383" i="9"/>
  <c r="E382" i="9"/>
  <c r="AX381" i="9"/>
  <c r="C381" i="9" s="1"/>
  <c r="E381" i="9"/>
  <c r="AX380" i="9"/>
  <c r="C380" i="9" s="1"/>
  <c r="E380" i="9"/>
  <c r="E379" i="9"/>
  <c r="C379" i="9"/>
  <c r="AX378" i="9"/>
  <c r="C378" i="9" s="1"/>
  <c r="E378" i="9"/>
  <c r="E377" i="9"/>
  <c r="C377" i="9"/>
  <c r="E376" i="9"/>
  <c r="C376" i="9"/>
  <c r="E375" i="9"/>
  <c r="C375" i="9"/>
  <c r="E374" i="9"/>
  <c r="AX373" i="9"/>
  <c r="C373" i="9" s="1"/>
  <c r="E373" i="9"/>
  <c r="E372" i="9"/>
  <c r="C372" i="9"/>
  <c r="AX371" i="9"/>
  <c r="E371" i="9"/>
  <c r="C371" i="9"/>
  <c r="AX370" i="9"/>
  <c r="E370" i="9"/>
  <c r="C370" i="9"/>
  <c r="E369" i="9"/>
  <c r="C369" i="9"/>
  <c r="AX368" i="9"/>
  <c r="C368" i="9" s="1"/>
  <c r="E368" i="9"/>
  <c r="E367" i="9"/>
  <c r="C367" i="9"/>
  <c r="AX366" i="9"/>
  <c r="C366" i="9" s="1"/>
  <c r="E366" i="9"/>
  <c r="E365" i="9"/>
  <c r="C365" i="9"/>
  <c r="E364" i="9"/>
  <c r="E363" i="9"/>
  <c r="C363" i="9"/>
  <c r="E362" i="9"/>
  <c r="C362" i="9"/>
  <c r="E361" i="9"/>
  <c r="C361" i="9"/>
  <c r="AX360" i="9"/>
  <c r="C360" i="9" s="1"/>
  <c r="E360" i="9"/>
  <c r="AX359" i="9"/>
  <c r="E359" i="9"/>
  <c r="C359" i="9"/>
  <c r="E358" i="9"/>
  <c r="C358" i="9"/>
  <c r="E357" i="9"/>
  <c r="C357" i="9"/>
  <c r="E356" i="9"/>
  <c r="C356" i="9"/>
  <c r="E355" i="9"/>
  <c r="C355" i="9"/>
  <c r="E354" i="9"/>
  <c r="C354" i="9"/>
  <c r="E353" i="9"/>
  <c r="C353" i="9"/>
  <c r="E352" i="9"/>
  <c r="C352" i="9"/>
  <c r="E351" i="9"/>
  <c r="C351" i="9"/>
  <c r="E350" i="9"/>
  <c r="C350" i="9"/>
  <c r="E349" i="9"/>
  <c r="C349" i="9"/>
  <c r="E348" i="9"/>
  <c r="C348" i="9"/>
  <c r="E347" i="9"/>
  <c r="C347" i="9"/>
  <c r="E346" i="9"/>
  <c r="C346" i="9"/>
  <c r="E345" i="9"/>
  <c r="C345" i="9"/>
  <c r="E344" i="9"/>
  <c r="C344" i="9"/>
  <c r="E343" i="9"/>
  <c r="C343" i="9"/>
  <c r="E342" i="9"/>
  <c r="C342" i="9"/>
  <c r="E341" i="9"/>
  <c r="C341" i="9"/>
  <c r="E340" i="9"/>
  <c r="C340" i="9"/>
  <c r="E339" i="9"/>
  <c r="C339" i="9"/>
  <c r="E338" i="9"/>
  <c r="C338" i="9"/>
  <c r="E337" i="9"/>
  <c r="C337" i="9"/>
  <c r="E336" i="9"/>
  <c r="C336" i="9"/>
  <c r="E335" i="9"/>
  <c r="C335" i="9"/>
  <c r="E334" i="9"/>
  <c r="C334" i="9"/>
  <c r="E333" i="9"/>
  <c r="C333" i="9"/>
  <c r="E332" i="9"/>
  <c r="C332" i="9"/>
  <c r="E331" i="9"/>
  <c r="C331" i="9"/>
  <c r="E330" i="9"/>
  <c r="C330" i="9"/>
  <c r="E329" i="9"/>
  <c r="C329" i="9"/>
  <c r="E328" i="9"/>
  <c r="C328" i="9"/>
  <c r="E327" i="9"/>
  <c r="C327" i="9"/>
  <c r="E326" i="9"/>
  <c r="C326" i="9"/>
  <c r="E325" i="9"/>
  <c r="C325" i="9"/>
  <c r="E324" i="9"/>
  <c r="C324" i="9"/>
  <c r="E323" i="9"/>
  <c r="C323" i="9"/>
  <c r="E322" i="9"/>
  <c r="C322" i="9"/>
  <c r="E321" i="9"/>
  <c r="C321" i="9"/>
  <c r="E320" i="9"/>
  <c r="C320" i="9"/>
  <c r="E319" i="9"/>
  <c r="C319" i="9"/>
  <c r="E318" i="9"/>
  <c r="C318" i="9"/>
  <c r="E317" i="9"/>
  <c r="C317" i="9"/>
  <c r="E316" i="9"/>
  <c r="C316" i="9"/>
  <c r="E315" i="9"/>
  <c r="C315" i="9"/>
  <c r="E314" i="9"/>
  <c r="C314" i="9"/>
  <c r="E313" i="9"/>
  <c r="C313" i="9"/>
  <c r="E312" i="9"/>
  <c r="C312" i="9"/>
  <c r="E311" i="9"/>
  <c r="C311" i="9"/>
  <c r="E310" i="9"/>
  <c r="C310" i="9"/>
  <c r="E309" i="9"/>
  <c r="C309" i="9"/>
  <c r="E308" i="9"/>
  <c r="C308" i="9"/>
  <c r="E307" i="9"/>
  <c r="C307" i="9"/>
  <c r="E306" i="9"/>
  <c r="C306" i="9"/>
  <c r="E305" i="9"/>
  <c r="C305" i="9"/>
  <c r="E304" i="9"/>
  <c r="C304" i="9"/>
  <c r="E303" i="9"/>
  <c r="C303" i="9"/>
  <c r="E302" i="9"/>
  <c r="C302" i="9"/>
  <c r="E301" i="9"/>
  <c r="C301" i="9"/>
  <c r="E300" i="9"/>
  <c r="C300" i="9"/>
  <c r="E299" i="9"/>
  <c r="C299" i="9"/>
  <c r="E298" i="9"/>
  <c r="C298" i="9"/>
  <c r="E297" i="9"/>
  <c r="C297" i="9"/>
  <c r="E296" i="9"/>
  <c r="C296" i="9"/>
  <c r="E295" i="9"/>
  <c r="C295" i="9"/>
  <c r="E294" i="9"/>
  <c r="C294" i="9"/>
  <c r="E293" i="9"/>
  <c r="C293" i="9"/>
  <c r="E292" i="9"/>
  <c r="C292" i="9"/>
  <c r="E291" i="9"/>
  <c r="C291" i="9"/>
  <c r="E290" i="9"/>
  <c r="C290" i="9"/>
  <c r="E289" i="9"/>
  <c r="C289" i="9"/>
  <c r="E288" i="9"/>
  <c r="C288" i="9"/>
  <c r="E287" i="9"/>
  <c r="C287" i="9"/>
  <c r="E286" i="9"/>
  <c r="C286" i="9"/>
  <c r="E285" i="9"/>
  <c r="C285" i="9"/>
  <c r="E284" i="9"/>
  <c r="C284" i="9"/>
  <c r="E283" i="9"/>
  <c r="C283" i="9"/>
  <c r="E282" i="9"/>
  <c r="C282" i="9"/>
  <c r="E281" i="9"/>
  <c r="C281" i="9"/>
  <c r="E280" i="9"/>
  <c r="C280" i="9"/>
  <c r="E279" i="9"/>
  <c r="C279" i="9"/>
  <c r="E278" i="9"/>
  <c r="C278" i="9"/>
  <c r="E277" i="9"/>
  <c r="C277" i="9"/>
  <c r="E276" i="9"/>
  <c r="C276" i="9"/>
  <c r="E275" i="9"/>
  <c r="C275" i="9"/>
  <c r="E274" i="9"/>
  <c r="C274" i="9"/>
  <c r="E273" i="9"/>
  <c r="C273" i="9"/>
  <c r="E272" i="9"/>
  <c r="C272" i="9"/>
  <c r="E271" i="9"/>
  <c r="C271" i="9"/>
  <c r="E270" i="9"/>
  <c r="C270" i="9"/>
  <c r="E269" i="9"/>
  <c r="C269" i="9"/>
  <c r="E268" i="9"/>
  <c r="C268" i="9"/>
  <c r="E267" i="9"/>
  <c r="C267" i="9"/>
  <c r="E266" i="9"/>
  <c r="C266" i="9"/>
  <c r="E265" i="9"/>
  <c r="C265" i="9"/>
  <c r="E264" i="9"/>
  <c r="C264" i="9"/>
  <c r="E263" i="9"/>
  <c r="C263" i="9"/>
  <c r="E262" i="9"/>
  <c r="C262" i="9"/>
  <c r="E261" i="9"/>
  <c r="C261" i="9"/>
  <c r="E260" i="9"/>
  <c r="C260" i="9"/>
  <c r="E259" i="9"/>
  <c r="C259" i="9"/>
  <c r="E258" i="9"/>
  <c r="C258" i="9"/>
  <c r="E257" i="9"/>
  <c r="C257" i="9"/>
  <c r="E256" i="9"/>
  <c r="C256" i="9"/>
  <c r="E255" i="9"/>
  <c r="C255" i="9"/>
  <c r="E254" i="9"/>
  <c r="C254" i="9"/>
  <c r="E253" i="9"/>
  <c r="C253" i="9"/>
  <c r="E252" i="9"/>
  <c r="C252" i="9"/>
  <c r="E251" i="9"/>
  <c r="C251" i="9"/>
  <c r="E250" i="9"/>
  <c r="C250" i="9"/>
  <c r="E249" i="9"/>
  <c r="C249" i="9"/>
  <c r="E248" i="9"/>
  <c r="C248" i="9"/>
  <c r="E247" i="9"/>
  <c r="C247" i="9"/>
  <c r="E246" i="9"/>
  <c r="C246" i="9"/>
  <c r="E245" i="9"/>
  <c r="C245" i="9"/>
  <c r="E244" i="9"/>
  <c r="C244" i="9"/>
  <c r="E243" i="9"/>
  <c r="C243" i="9"/>
  <c r="E242" i="9"/>
  <c r="C242" i="9"/>
  <c r="E241" i="9"/>
  <c r="C241" i="9"/>
  <c r="E240" i="9"/>
  <c r="C240" i="9"/>
  <c r="E239" i="9"/>
  <c r="C239" i="9"/>
  <c r="E238" i="9"/>
  <c r="C238" i="9"/>
  <c r="E237" i="9"/>
  <c r="C237" i="9"/>
  <c r="E236" i="9"/>
  <c r="C236" i="9"/>
  <c r="E235" i="9"/>
  <c r="C235" i="9"/>
  <c r="E234" i="9"/>
  <c r="C234" i="9"/>
  <c r="E233" i="9"/>
  <c r="C233" i="9"/>
  <c r="E232" i="9"/>
  <c r="C232" i="9"/>
  <c r="E231" i="9"/>
  <c r="C231" i="9"/>
  <c r="E230" i="9"/>
  <c r="C230" i="9"/>
  <c r="E229" i="9"/>
  <c r="C229" i="9"/>
  <c r="E228" i="9"/>
  <c r="C228" i="9"/>
  <c r="E227" i="9"/>
  <c r="C227" i="9"/>
  <c r="E226" i="9"/>
  <c r="C226" i="9"/>
  <c r="E225" i="9"/>
  <c r="C225" i="9"/>
  <c r="E224" i="9"/>
  <c r="C224" i="9"/>
  <c r="E223" i="9"/>
  <c r="C223" i="9"/>
  <c r="E222" i="9"/>
  <c r="C222" i="9"/>
  <c r="E221" i="9"/>
  <c r="C221" i="9"/>
  <c r="E220" i="9"/>
  <c r="C220" i="9"/>
  <c r="E219" i="9"/>
  <c r="C219" i="9"/>
  <c r="E218" i="9"/>
  <c r="C218" i="9"/>
  <c r="E217" i="9"/>
  <c r="C217" i="9"/>
  <c r="E216" i="9"/>
  <c r="C216" i="9"/>
  <c r="E215" i="9"/>
  <c r="C215" i="9"/>
  <c r="E214" i="9"/>
  <c r="C214" i="9"/>
  <c r="E213" i="9"/>
  <c r="C213" i="9"/>
  <c r="E212" i="9"/>
  <c r="C212" i="9"/>
  <c r="E211" i="9"/>
  <c r="C211" i="9"/>
  <c r="E210" i="9"/>
  <c r="C210" i="9"/>
  <c r="E209" i="9"/>
  <c r="C209" i="9"/>
  <c r="E208" i="9"/>
  <c r="C208" i="9"/>
  <c r="E207" i="9"/>
  <c r="C207" i="9"/>
  <c r="E206" i="9"/>
  <c r="C206" i="9"/>
  <c r="E205" i="9"/>
  <c r="C205" i="9"/>
  <c r="E204" i="9"/>
  <c r="C204" i="9"/>
  <c r="E203" i="9"/>
  <c r="C203" i="9"/>
  <c r="E202" i="9"/>
  <c r="C202" i="9"/>
  <c r="E201" i="9"/>
  <c r="C201" i="9"/>
  <c r="E200" i="9"/>
  <c r="C200" i="9"/>
  <c r="E199" i="9"/>
  <c r="C199" i="9"/>
  <c r="E198" i="9"/>
  <c r="C198" i="9"/>
  <c r="E197" i="9"/>
  <c r="C197" i="9"/>
  <c r="E196" i="9"/>
  <c r="C196" i="9"/>
  <c r="E195" i="9"/>
  <c r="C195" i="9"/>
  <c r="E194" i="9"/>
  <c r="C194" i="9"/>
  <c r="E193" i="9"/>
  <c r="C193" i="9"/>
  <c r="E192" i="9"/>
  <c r="C192" i="9"/>
  <c r="E191" i="9"/>
  <c r="C191" i="9"/>
  <c r="E190" i="9"/>
  <c r="C190" i="9"/>
  <c r="E189" i="9"/>
  <c r="C189" i="9"/>
  <c r="E188" i="9"/>
  <c r="C188" i="9"/>
  <c r="E187" i="9"/>
  <c r="C187" i="9"/>
  <c r="E186" i="9"/>
  <c r="C186" i="9"/>
  <c r="E185" i="9"/>
  <c r="C185" i="9"/>
  <c r="E184" i="9"/>
  <c r="C184" i="9"/>
  <c r="E183" i="9"/>
  <c r="C183" i="9"/>
  <c r="E182" i="9"/>
  <c r="C182" i="9"/>
  <c r="E181" i="9"/>
  <c r="C181" i="9"/>
  <c r="E180" i="9"/>
  <c r="C180" i="9"/>
  <c r="E179" i="9"/>
  <c r="C179" i="9"/>
  <c r="E178" i="9"/>
  <c r="C178" i="9"/>
  <c r="E177" i="9"/>
  <c r="C177" i="9"/>
  <c r="E176" i="9"/>
  <c r="C176" i="9"/>
  <c r="E175" i="9"/>
  <c r="C175" i="9"/>
  <c r="E174" i="9"/>
  <c r="C174" i="9"/>
  <c r="E173" i="9"/>
  <c r="C173" i="9"/>
  <c r="E172" i="9"/>
  <c r="C172" i="9"/>
  <c r="E171" i="9"/>
  <c r="C171" i="9"/>
  <c r="E170" i="9"/>
  <c r="C170" i="9"/>
  <c r="E169" i="9"/>
  <c r="C169" i="9"/>
  <c r="E168" i="9"/>
  <c r="C168" i="9"/>
  <c r="E167" i="9"/>
  <c r="C167" i="9"/>
  <c r="E166" i="9"/>
  <c r="AX165" i="9"/>
  <c r="C165" i="9" s="1"/>
  <c r="E165" i="9"/>
  <c r="E164" i="9"/>
  <c r="C164" i="9"/>
  <c r="E163" i="9"/>
  <c r="C163" i="9"/>
  <c r="E162" i="9"/>
  <c r="C162" i="9"/>
  <c r="E161" i="9"/>
  <c r="C161" i="9"/>
  <c r="E160" i="9"/>
  <c r="C160" i="9"/>
  <c r="E159" i="9"/>
  <c r="C159" i="9"/>
  <c r="E158" i="9"/>
  <c r="C158" i="9"/>
  <c r="E157" i="9"/>
  <c r="C157" i="9"/>
  <c r="E156" i="9"/>
  <c r="C156" i="9"/>
  <c r="E155" i="9"/>
  <c r="C155" i="9"/>
  <c r="E154" i="9"/>
  <c r="C154" i="9"/>
  <c r="E153" i="9"/>
  <c r="C153" i="9"/>
  <c r="E152" i="9"/>
  <c r="C152" i="9"/>
  <c r="E151" i="9"/>
  <c r="C151" i="9"/>
  <c r="E150" i="9"/>
  <c r="C150" i="9"/>
  <c r="E149" i="9"/>
  <c r="C149" i="9"/>
  <c r="E148" i="9"/>
  <c r="C148" i="9"/>
  <c r="E147" i="9"/>
  <c r="C147" i="9"/>
  <c r="E146" i="9"/>
  <c r="C146" i="9"/>
  <c r="E145" i="9"/>
  <c r="C145" i="9"/>
  <c r="E144" i="9"/>
  <c r="C144" i="9"/>
  <c r="E143" i="9"/>
  <c r="C143" i="9"/>
  <c r="E142" i="9"/>
  <c r="C142" i="9"/>
  <c r="E141" i="9"/>
  <c r="C141" i="9"/>
  <c r="E140" i="9"/>
  <c r="C140" i="9"/>
  <c r="E139" i="9"/>
  <c r="C139" i="9"/>
  <c r="E138" i="9"/>
  <c r="C138" i="9"/>
  <c r="E137" i="9"/>
  <c r="C137" i="9"/>
  <c r="E136" i="9"/>
  <c r="C136" i="9"/>
  <c r="E135" i="9"/>
  <c r="C135" i="9"/>
  <c r="E134" i="9"/>
  <c r="C134" i="9"/>
  <c r="E133" i="9"/>
  <c r="C133" i="9"/>
  <c r="E132" i="9"/>
  <c r="C132" i="9"/>
  <c r="E131" i="9"/>
  <c r="C131" i="9"/>
  <c r="E130" i="9"/>
  <c r="C130" i="9"/>
  <c r="E129" i="9"/>
  <c r="C129" i="9"/>
  <c r="E128" i="9"/>
  <c r="C128" i="9"/>
  <c r="E127" i="9"/>
  <c r="C127" i="9"/>
  <c r="E126" i="9"/>
  <c r="C126" i="9"/>
  <c r="E125" i="9"/>
  <c r="C125" i="9"/>
  <c r="E124" i="9"/>
  <c r="C124" i="9"/>
  <c r="E123" i="9"/>
  <c r="C123" i="9"/>
  <c r="E122" i="9"/>
  <c r="C122" i="9"/>
  <c r="E121" i="9"/>
  <c r="C121" i="9"/>
  <c r="E120" i="9"/>
  <c r="C120" i="9"/>
  <c r="E119" i="9"/>
  <c r="C119" i="9"/>
  <c r="E118" i="9"/>
  <c r="C118" i="9"/>
  <c r="E117" i="9"/>
  <c r="C117" i="9"/>
  <c r="E116" i="9"/>
  <c r="C116" i="9"/>
  <c r="E115" i="9"/>
  <c r="C115" i="9"/>
  <c r="E114" i="9"/>
  <c r="C114" i="9"/>
  <c r="C113" i="9"/>
  <c r="C112" i="9"/>
  <c r="E111" i="9"/>
  <c r="C111" i="9"/>
  <c r="E110" i="9"/>
  <c r="C110" i="9"/>
  <c r="E109" i="9"/>
  <c r="C109" i="9"/>
  <c r="E108" i="9"/>
  <c r="C108" i="9"/>
  <c r="E107" i="9"/>
  <c r="C107" i="9"/>
  <c r="E106" i="9"/>
  <c r="C106" i="9"/>
  <c r="E105" i="9"/>
  <c r="C105" i="9"/>
  <c r="E104" i="9"/>
  <c r="C104" i="9"/>
  <c r="E103" i="9"/>
  <c r="C103" i="9"/>
  <c r="E102" i="9"/>
  <c r="C102" i="9"/>
  <c r="E101" i="9"/>
  <c r="C101" i="9"/>
  <c r="E100" i="9"/>
  <c r="C100" i="9"/>
  <c r="E99" i="9"/>
  <c r="C99" i="9"/>
  <c r="E98" i="9"/>
  <c r="C98" i="9"/>
  <c r="E97" i="9"/>
  <c r="C97" i="9"/>
  <c r="E96" i="9"/>
  <c r="C96" i="9"/>
  <c r="E95" i="9"/>
  <c r="C95" i="9"/>
  <c r="E94" i="9"/>
  <c r="C94" i="9"/>
  <c r="E93" i="9"/>
  <c r="C93" i="9"/>
  <c r="E92" i="9"/>
  <c r="C92" i="9"/>
  <c r="E91" i="9"/>
  <c r="C91" i="9"/>
  <c r="E90" i="9"/>
  <c r="C90" i="9"/>
  <c r="E89" i="9"/>
  <c r="C89" i="9"/>
  <c r="E88" i="9"/>
  <c r="C88" i="9"/>
  <c r="E87" i="9"/>
  <c r="C87" i="9"/>
  <c r="E86" i="9"/>
  <c r="C86" i="9"/>
  <c r="E85" i="9"/>
  <c r="C85" i="9"/>
  <c r="E84" i="9"/>
  <c r="C84" i="9"/>
  <c r="E83" i="9"/>
  <c r="C83" i="9"/>
  <c r="E82" i="9"/>
  <c r="C82" i="9"/>
  <c r="E81" i="9"/>
  <c r="C81" i="9"/>
  <c r="E80" i="9"/>
  <c r="C80" i="9"/>
  <c r="E79" i="9"/>
  <c r="C79" i="9"/>
  <c r="E78" i="9"/>
  <c r="C78" i="9"/>
  <c r="E77" i="9"/>
  <c r="C77" i="9"/>
  <c r="E76" i="9"/>
  <c r="C76" i="9"/>
  <c r="E75" i="9"/>
  <c r="C75" i="9"/>
  <c r="E74" i="9"/>
  <c r="C74" i="9"/>
  <c r="E73" i="9"/>
  <c r="C73" i="9"/>
  <c r="E72" i="9"/>
  <c r="C72" i="9"/>
  <c r="E71" i="9"/>
  <c r="C71" i="9"/>
  <c r="E70" i="9"/>
  <c r="C70" i="9"/>
  <c r="E69" i="9"/>
  <c r="C69" i="9"/>
  <c r="E68" i="9"/>
  <c r="C68" i="9"/>
  <c r="E67" i="9"/>
  <c r="C67" i="9"/>
  <c r="E66" i="9"/>
  <c r="C66" i="9"/>
  <c r="E65" i="9"/>
  <c r="C65" i="9"/>
  <c r="E64" i="9"/>
  <c r="C64" i="9"/>
  <c r="E63" i="9"/>
  <c r="C63" i="9"/>
  <c r="E62" i="9"/>
  <c r="C62" i="9"/>
  <c r="E61" i="9"/>
  <c r="C61" i="9"/>
  <c r="E60" i="9"/>
  <c r="C60" i="9"/>
  <c r="E59" i="9"/>
  <c r="C59" i="9"/>
  <c r="E58" i="9"/>
  <c r="C58" i="9"/>
  <c r="E57" i="9"/>
  <c r="C57" i="9"/>
  <c r="E56" i="9"/>
  <c r="C56" i="9"/>
  <c r="E55" i="9"/>
  <c r="C55" i="9"/>
  <c r="E54" i="9"/>
  <c r="C54" i="9"/>
  <c r="E53" i="9"/>
  <c r="C53" i="9"/>
  <c r="E52" i="9"/>
  <c r="C52" i="9"/>
  <c r="E51" i="9"/>
  <c r="C51" i="9"/>
  <c r="E50" i="9"/>
  <c r="C50" i="9"/>
  <c r="E49" i="9"/>
  <c r="C49" i="9"/>
  <c r="E48" i="9"/>
  <c r="C48" i="9"/>
  <c r="E47" i="9"/>
  <c r="C47" i="9"/>
  <c r="E46" i="9"/>
  <c r="C46" i="9"/>
  <c r="E45" i="9"/>
  <c r="C45" i="9"/>
  <c r="E44" i="9"/>
  <c r="C44" i="9"/>
  <c r="E43" i="9"/>
  <c r="C43" i="9"/>
  <c r="E42" i="9"/>
  <c r="C42" i="9"/>
  <c r="E41" i="9"/>
  <c r="C41" i="9"/>
  <c r="E40" i="9"/>
  <c r="C40" i="9"/>
  <c r="E39" i="9"/>
  <c r="C39" i="9"/>
  <c r="E38" i="9"/>
  <c r="C38" i="9"/>
  <c r="E37" i="9"/>
  <c r="C37" i="9"/>
  <c r="E36" i="9"/>
  <c r="C36" i="9"/>
  <c r="E35" i="9"/>
  <c r="C35" i="9"/>
  <c r="E34" i="9"/>
  <c r="C34" i="9"/>
  <c r="E33" i="9"/>
  <c r="C33" i="9"/>
  <c r="E32" i="9"/>
  <c r="C32" i="9"/>
  <c r="E31" i="9"/>
  <c r="C31" i="9"/>
  <c r="E30" i="9"/>
  <c r="C30" i="9"/>
  <c r="E29" i="9"/>
  <c r="C29" i="9"/>
  <c r="E28" i="9"/>
  <c r="C28" i="9"/>
  <c r="E27" i="9"/>
  <c r="C27" i="9"/>
  <c r="E26" i="9"/>
  <c r="C26" i="9"/>
  <c r="E25" i="9"/>
  <c r="C25" i="9"/>
  <c r="E24" i="9"/>
  <c r="C24" i="9"/>
  <c r="E23" i="9"/>
  <c r="C23" i="9"/>
  <c r="E22" i="9"/>
  <c r="C22" i="9"/>
  <c r="E21" i="9"/>
  <c r="C21" i="9"/>
  <c r="E20" i="9"/>
  <c r="C20" i="9"/>
  <c r="E19" i="9"/>
  <c r="C19" i="9"/>
  <c r="E18" i="9"/>
  <c r="C18" i="9"/>
  <c r="E17" i="9"/>
  <c r="C17" i="9"/>
  <c r="E16" i="9"/>
  <c r="C16" i="9"/>
  <c r="E15" i="9"/>
  <c r="C15" i="9"/>
  <c r="E14" i="9"/>
  <c r="C14" i="9"/>
  <c r="E13" i="9"/>
  <c r="C13" i="9"/>
  <c r="E12" i="9"/>
  <c r="C12" i="9"/>
  <c r="E11" i="9"/>
  <c r="C11" i="9"/>
  <c r="E10" i="9"/>
  <c r="C10" i="9"/>
  <c r="E9" i="9"/>
  <c r="C9" i="9"/>
  <c r="E8" i="9"/>
  <c r="C8" i="9"/>
  <c r="E7" i="9"/>
  <c r="C7" i="9"/>
  <c r="E6" i="9"/>
  <c r="C6" i="9"/>
  <c r="E5" i="9"/>
  <c r="C5" i="9"/>
  <c r="C4" i="9"/>
  <c r="B4" i="9"/>
  <c r="C3" i="9"/>
  <c r="B3" i="9"/>
  <c r="BC2" i="9"/>
  <c r="BB2" i="9"/>
  <c r="BB371" i="9" s="1"/>
  <c r="BA2" i="9"/>
  <c r="BA407" i="9" s="1"/>
  <c r="AZ2" i="9"/>
  <c r="AZ362" i="9" s="1"/>
  <c r="AX2" i="9"/>
  <c r="AX429" i="9" s="1"/>
  <c r="C429" i="9" s="1"/>
  <c r="X48" i="11" l="1"/>
  <c r="G69" i="11"/>
  <c r="G85" i="11"/>
  <c r="G93" i="11"/>
  <c r="X9" i="11"/>
  <c r="X11" i="11"/>
  <c r="H13" i="10"/>
  <c r="H30" i="10" s="1"/>
  <c r="L13" i="10"/>
  <c r="L30" i="10" s="1"/>
  <c r="X13" i="11"/>
  <c r="X15" i="11"/>
  <c r="G18" i="11"/>
  <c r="X20" i="11"/>
  <c r="X65" i="11"/>
  <c r="G117" i="11"/>
  <c r="G121" i="11"/>
  <c r="G125" i="11"/>
  <c r="X129" i="11"/>
  <c r="X145" i="11"/>
  <c r="X165" i="11"/>
  <c r="X181" i="11"/>
  <c r="X197" i="11"/>
  <c r="G201" i="11"/>
  <c r="X119" i="11"/>
  <c r="G27" i="11"/>
  <c r="X29" i="11"/>
  <c r="G37" i="11"/>
  <c r="G45" i="11"/>
  <c r="X50" i="11"/>
  <c r="G61" i="11"/>
  <c r="X72" i="11"/>
  <c r="X74" i="11"/>
  <c r="G89" i="11"/>
  <c r="X97" i="11"/>
  <c r="G40" i="11"/>
  <c r="X44" i="11"/>
  <c r="X70" i="11"/>
  <c r="X90" i="11"/>
  <c r="G101" i="11"/>
  <c r="G105" i="11"/>
  <c r="G109" i="11"/>
  <c r="X113" i="11"/>
  <c r="X135" i="11"/>
  <c r="X151" i="11"/>
  <c r="X7" i="11"/>
  <c r="G53" i="11"/>
  <c r="G72" i="11"/>
  <c r="G77" i="11"/>
  <c r="I13" i="10"/>
  <c r="I30" i="10" s="1"/>
  <c r="X22" i="11"/>
  <c r="X24" i="11"/>
  <c r="G31" i="11"/>
  <c r="X32" i="11"/>
  <c r="X34" i="11"/>
  <c r="X37" i="11"/>
  <c r="X41" i="11"/>
  <c r="X46" i="11"/>
  <c r="X52" i="11"/>
  <c r="G56" i="11"/>
  <c r="X58" i="11"/>
  <c r="X61" i="11"/>
  <c r="X76" i="11"/>
  <c r="X80" i="11"/>
  <c r="X82" i="11"/>
  <c r="X85" i="11"/>
  <c r="X94" i="11"/>
  <c r="X101" i="11"/>
  <c r="X114" i="11"/>
  <c r="X117" i="11"/>
  <c r="X130" i="11"/>
  <c r="X133" i="11"/>
  <c r="X146" i="11"/>
  <c r="X149" i="11"/>
  <c r="X159" i="11"/>
  <c r="X169" i="11"/>
  <c r="X175" i="11"/>
  <c r="X185" i="11"/>
  <c r="X191" i="11"/>
  <c r="X201" i="11"/>
  <c r="G145" i="11"/>
  <c r="G165" i="11"/>
  <c r="G181" i="11"/>
  <c r="G197" i="11"/>
  <c r="J202" i="11"/>
  <c r="R202" i="11" s="1"/>
  <c r="X8" i="11"/>
  <c r="X10" i="11"/>
  <c r="X12" i="11"/>
  <c r="N13" i="10"/>
  <c r="N30" i="10" s="1"/>
  <c r="F13" i="10"/>
  <c r="F30" i="10" s="1"/>
  <c r="J13" i="10"/>
  <c r="J30" i="10" s="1"/>
  <c r="X14" i="11"/>
  <c r="X16" i="11"/>
  <c r="G19" i="11"/>
  <c r="X21" i="11"/>
  <c r="X26" i="11"/>
  <c r="X28" i="11"/>
  <c r="X36" i="11"/>
  <c r="X49" i="11"/>
  <c r="X54" i="11"/>
  <c r="X60" i="11"/>
  <c r="X64" i="11"/>
  <c r="X66" i="11"/>
  <c r="X69" i="11"/>
  <c r="X73" i="11"/>
  <c r="G78" i="11"/>
  <c r="X84" i="11"/>
  <c r="X89" i="11"/>
  <c r="X98" i="11"/>
  <c r="X105" i="11"/>
  <c r="X111" i="11"/>
  <c r="X121" i="11"/>
  <c r="X127" i="11"/>
  <c r="X137" i="11"/>
  <c r="X143" i="11"/>
  <c r="X153" i="11"/>
  <c r="X157" i="11"/>
  <c r="X170" i="11"/>
  <c r="X173" i="11"/>
  <c r="X186" i="11"/>
  <c r="X189" i="11"/>
  <c r="G13" i="10"/>
  <c r="G30" i="10" s="1"/>
  <c r="K13" i="10"/>
  <c r="K30" i="10" s="1"/>
  <c r="X23" i="11"/>
  <c r="X25" i="11"/>
  <c r="X30" i="11"/>
  <c r="X33" i="11"/>
  <c r="G38" i="11"/>
  <c r="X40" i="11"/>
  <c r="X42" i="11"/>
  <c r="X45" i="11"/>
  <c r="X57" i="11"/>
  <c r="G62" i="11"/>
  <c r="X68" i="11"/>
  <c r="X81" i="11"/>
  <c r="X86" i="11"/>
  <c r="X93" i="11"/>
  <c r="X102" i="11"/>
  <c r="X109" i="11"/>
  <c r="X122" i="11"/>
  <c r="X125" i="11"/>
  <c r="X138" i="11"/>
  <c r="X141" i="11"/>
  <c r="X154" i="11"/>
  <c r="X161" i="11"/>
  <c r="X167" i="11"/>
  <c r="X177" i="11"/>
  <c r="X183" i="11"/>
  <c r="X193" i="11"/>
  <c r="X199" i="11"/>
  <c r="X18" i="11"/>
  <c r="X35" i="11"/>
  <c r="G35" i="11"/>
  <c r="X43" i="11"/>
  <c r="G43" i="11"/>
  <c r="X51" i="11"/>
  <c r="G51" i="11"/>
  <c r="X59" i="11"/>
  <c r="G59" i="11"/>
  <c r="X67" i="11"/>
  <c r="G67" i="11"/>
  <c r="X75" i="11"/>
  <c r="G75" i="11"/>
  <c r="X83" i="11"/>
  <c r="G83" i="11"/>
  <c r="X104" i="11"/>
  <c r="G104" i="11"/>
  <c r="X110" i="11"/>
  <c r="G110" i="11"/>
  <c r="X112" i="11"/>
  <c r="G112" i="11"/>
  <c r="X120" i="11"/>
  <c r="G120" i="11"/>
  <c r="X128" i="11"/>
  <c r="G128" i="11"/>
  <c r="X136" i="11"/>
  <c r="G136" i="11"/>
  <c r="X144" i="11"/>
  <c r="G144" i="11"/>
  <c r="X152" i="11"/>
  <c r="G152" i="11"/>
  <c r="X160" i="11"/>
  <c r="G160" i="11"/>
  <c r="X168" i="11"/>
  <c r="G168" i="11"/>
  <c r="X176" i="11"/>
  <c r="G176" i="11"/>
  <c r="X184" i="11"/>
  <c r="G184" i="11"/>
  <c r="X192" i="11"/>
  <c r="G192" i="11"/>
  <c r="X200" i="11"/>
  <c r="G200" i="11"/>
  <c r="X6" i="12"/>
  <c r="G6" i="12"/>
  <c r="X14" i="12"/>
  <c r="G14" i="12"/>
  <c r="X22" i="12"/>
  <c r="G22" i="12"/>
  <c r="X30" i="12"/>
  <c r="G30" i="12"/>
  <c r="X38" i="12"/>
  <c r="G38" i="12"/>
  <c r="X46" i="12"/>
  <c r="G46" i="12"/>
  <c r="G13" i="11"/>
  <c r="G5" i="11"/>
  <c r="X19" i="11"/>
  <c r="G23" i="11"/>
  <c r="G32" i="11"/>
  <c r="X38" i="11"/>
  <c r="G9" i="11"/>
  <c r="BA404" i="9"/>
  <c r="K202" i="11"/>
  <c r="S202" i="11" s="1"/>
  <c r="X27" i="11"/>
  <c r="X56" i="11"/>
  <c r="X62" i="11"/>
  <c r="G64" i="11"/>
  <c r="G70" i="11"/>
  <c r="X78" i="11"/>
  <c r="G80" i="11"/>
  <c r="G86" i="11"/>
  <c r="X88" i="11"/>
  <c r="G88" i="11"/>
  <c r="G90" i="11"/>
  <c r="X92" i="11"/>
  <c r="G92" i="11"/>
  <c r="G94" i="11"/>
  <c r="X96" i="11"/>
  <c r="G96" i="11"/>
  <c r="G98" i="11"/>
  <c r="X100" i="11"/>
  <c r="G100" i="11"/>
  <c r="G102" i="11"/>
  <c r="G157" i="11"/>
  <c r="N202" i="11"/>
  <c r="V202" i="11" s="1"/>
  <c r="AX401" i="9"/>
  <c r="C401" i="9" s="1"/>
  <c r="AX402" i="9"/>
  <c r="C402" i="9" s="1"/>
  <c r="BA403" i="9"/>
  <c r="AX406" i="9"/>
  <c r="C406" i="9" s="1"/>
  <c r="AX407" i="9"/>
  <c r="C407" i="9" s="1"/>
  <c r="BA408" i="9"/>
  <c r="AX416" i="9"/>
  <c r="C416" i="9" s="1"/>
  <c r="AX420" i="9"/>
  <c r="C420" i="9" s="1"/>
  <c r="AX428" i="9"/>
  <c r="C428" i="9" s="1"/>
  <c r="AX455" i="9"/>
  <c r="C455" i="9" s="1"/>
  <c r="AX456" i="9"/>
  <c r="C456" i="9" s="1"/>
  <c r="AX466" i="9"/>
  <c r="C466" i="9" s="1"/>
  <c r="AX467" i="9"/>
  <c r="C467" i="9" s="1"/>
  <c r="AX472" i="9"/>
  <c r="C472" i="9" s="1"/>
  <c r="AX473" i="9"/>
  <c r="C473" i="9" s="1"/>
  <c r="AX480" i="9"/>
  <c r="C480" i="9" s="1"/>
  <c r="AX481" i="9"/>
  <c r="C481" i="9" s="1"/>
  <c r="AX482" i="9"/>
  <c r="C482" i="9" s="1"/>
  <c r="AX489" i="9"/>
  <c r="C489" i="9" s="1"/>
  <c r="AX498" i="9"/>
  <c r="C498" i="9" s="1"/>
  <c r="AX506" i="9"/>
  <c r="C506" i="9" s="1"/>
  <c r="AX517" i="9"/>
  <c r="C517" i="9" s="1"/>
  <c r="H202" i="11"/>
  <c r="P202" i="11" s="1"/>
  <c r="L202" i="11"/>
  <c r="T202" i="11" s="1"/>
  <c r="G7" i="11"/>
  <c r="G11" i="11"/>
  <c r="G15" i="11"/>
  <c r="G20" i="11"/>
  <c r="G24" i="11"/>
  <c r="G28" i="11"/>
  <c r="X31" i="11"/>
  <c r="G33" i="11"/>
  <c r="X39" i="11"/>
  <c r="G39" i="11"/>
  <c r="G41" i="11"/>
  <c r="X47" i="11"/>
  <c r="G47" i="11"/>
  <c r="G49" i="11"/>
  <c r="X55" i="11"/>
  <c r="G55" i="11"/>
  <c r="G57" i="11"/>
  <c r="X63" i="11"/>
  <c r="G63" i="11"/>
  <c r="G65" i="11"/>
  <c r="X71" i="11"/>
  <c r="G71" i="11"/>
  <c r="G73" i="11"/>
  <c r="X79" i="11"/>
  <c r="G79" i="11"/>
  <c r="G81" i="11"/>
  <c r="X87" i="11"/>
  <c r="X91" i="11"/>
  <c r="X95" i="11"/>
  <c r="X99" i="11"/>
  <c r="X106" i="11"/>
  <c r="G106" i="11"/>
  <c r="X108" i="11"/>
  <c r="G108" i="11"/>
  <c r="X116" i="11"/>
  <c r="G116" i="11"/>
  <c r="X124" i="11"/>
  <c r="G124" i="11"/>
  <c r="X132" i="11"/>
  <c r="G132" i="11"/>
  <c r="X140" i="11"/>
  <c r="G140" i="11"/>
  <c r="X148" i="11"/>
  <c r="G148" i="11"/>
  <c r="X156" i="11"/>
  <c r="G156" i="11"/>
  <c r="X164" i="11"/>
  <c r="G164" i="11"/>
  <c r="X172" i="11"/>
  <c r="G172" i="11"/>
  <c r="X180" i="11"/>
  <c r="G180" i="11"/>
  <c r="X188" i="11"/>
  <c r="G188" i="11"/>
  <c r="X196" i="11"/>
  <c r="G196" i="11"/>
  <c r="I200" i="12"/>
  <c r="U200" i="12"/>
  <c r="M200" i="12"/>
  <c r="X10" i="12"/>
  <c r="G10" i="12"/>
  <c r="X18" i="12"/>
  <c r="G18" i="12"/>
  <c r="X26" i="12"/>
  <c r="G26" i="12"/>
  <c r="X34" i="12"/>
  <c r="G34" i="12"/>
  <c r="X42" i="12"/>
  <c r="G42" i="12"/>
  <c r="X5" i="11"/>
  <c r="G10" i="11"/>
  <c r="G14" i="11"/>
  <c r="G46" i="11"/>
  <c r="G48" i="11"/>
  <c r="G54" i="11"/>
  <c r="AX166" i="9"/>
  <c r="C166" i="9" s="1"/>
  <c r="AX364" i="9"/>
  <c r="C364" i="9" s="1"/>
  <c r="BB370" i="9"/>
  <c r="AX374" i="9"/>
  <c r="C374" i="9" s="1"/>
  <c r="AX382" i="9"/>
  <c r="C382" i="9" s="1"/>
  <c r="BA401" i="9"/>
  <c r="BA402" i="9"/>
  <c r="BA406" i="9"/>
  <c r="AX417" i="9"/>
  <c r="C417" i="9" s="1"/>
  <c r="AX426" i="9"/>
  <c r="C426" i="9" s="1"/>
  <c r="I202" i="11"/>
  <c r="X202" i="11" s="1"/>
  <c r="M202" i="11"/>
  <c r="U202" i="11" s="1"/>
  <c r="G8" i="11"/>
  <c r="G12" i="11"/>
  <c r="G16" i="11"/>
  <c r="G21" i="11"/>
  <c r="G25" i="11"/>
  <c r="G29" i="11"/>
  <c r="G34" i="11"/>
  <c r="G36" i="11"/>
  <c r="G42" i="11"/>
  <c r="G44" i="11"/>
  <c r="G50" i="11"/>
  <c r="G52" i="11"/>
  <c r="G58" i="11"/>
  <c r="G60" i="11"/>
  <c r="G66" i="11"/>
  <c r="G68" i="11"/>
  <c r="G74" i="11"/>
  <c r="G76" i="11"/>
  <c r="G82" i="11"/>
  <c r="G84" i="11"/>
  <c r="X107" i="11"/>
  <c r="X115" i="11"/>
  <c r="X118" i="11"/>
  <c r="X123" i="11"/>
  <c r="X126" i="11"/>
  <c r="X131" i="11"/>
  <c r="X134" i="11"/>
  <c r="X139" i="11"/>
  <c r="X142" i="11"/>
  <c r="X147" i="11"/>
  <c r="X150" i="11"/>
  <c r="X155" i="11"/>
  <c r="X158" i="11"/>
  <c r="X163" i="11"/>
  <c r="X166" i="11"/>
  <c r="X171" i="11"/>
  <c r="X174" i="11"/>
  <c r="X179" i="11"/>
  <c r="X182" i="11"/>
  <c r="X187" i="11"/>
  <c r="X190" i="11"/>
  <c r="X195" i="11"/>
  <c r="X198" i="11"/>
  <c r="X9" i="12"/>
  <c r="X12" i="12"/>
  <c r="X17" i="12"/>
  <c r="X20" i="12"/>
  <c r="X25" i="12"/>
  <c r="X28" i="12"/>
  <c r="X33" i="12"/>
  <c r="X36" i="12"/>
  <c r="X41" i="12"/>
  <c r="X44" i="12"/>
  <c r="G87" i="11"/>
  <c r="G91" i="11"/>
  <c r="G95" i="11"/>
  <c r="G99" i="11"/>
  <c r="G103" i="11"/>
  <c r="G107" i="11"/>
  <c r="G111" i="11"/>
  <c r="G115" i="11"/>
  <c r="G119" i="11"/>
  <c r="G123" i="11"/>
  <c r="G127" i="11"/>
  <c r="G131" i="11"/>
  <c r="G135" i="11"/>
  <c r="G139" i="11"/>
  <c r="G143" i="11"/>
  <c r="G147" i="11"/>
  <c r="G151" i="11"/>
  <c r="G155" i="11"/>
  <c r="G159" i="11"/>
  <c r="G163" i="11"/>
  <c r="G167" i="11"/>
  <c r="G171" i="11"/>
  <c r="G175" i="11"/>
  <c r="G179" i="11"/>
  <c r="G183" i="11"/>
  <c r="G187" i="11"/>
  <c r="G191" i="11"/>
  <c r="G195" i="11"/>
  <c r="G199" i="11"/>
  <c r="G5" i="12"/>
  <c r="K200" i="12"/>
  <c r="S200" i="12" s="1"/>
  <c r="G9" i="12"/>
  <c r="G13" i="12"/>
  <c r="G17" i="12"/>
  <c r="G21" i="12"/>
  <c r="G25" i="12"/>
  <c r="G29" i="12"/>
  <c r="G33" i="12"/>
  <c r="G37" i="12"/>
  <c r="G41" i="12"/>
  <c r="G45" i="12"/>
  <c r="G49" i="12"/>
  <c r="G53" i="12"/>
  <c r="G57" i="12"/>
  <c r="G61" i="12"/>
  <c r="X66" i="12"/>
  <c r="G66" i="12"/>
  <c r="X70" i="12"/>
  <c r="G70" i="12"/>
  <c r="X74" i="12"/>
  <c r="G74" i="12"/>
  <c r="X78" i="12"/>
  <c r="G78" i="12"/>
  <c r="X82" i="12"/>
  <c r="G82" i="12"/>
  <c r="X86" i="12"/>
  <c r="G86" i="12"/>
  <c r="X90" i="12"/>
  <c r="G90" i="12"/>
  <c r="X94" i="12"/>
  <c r="G94" i="12"/>
  <c r="X98" i="12"/>
  <c r="G98" i="12"/>
  <c r="X102" i="12"/>
  <c r="G102" i="12"/>
  <c r="X106" i="12"/>
  <c r="G106" i="12"/>
  <c r="X110" i="12"/>
  <c r="G110" i="12"/>
  <c r="X114" i="12"/>
  <c r="G114" i="12"/>
  <c r="X118" i="12"/>
  <c r="G118" i="12"/>
  <c r="X122" i="12"/>
  <c r="G122" i="12"/>
  <c r="X126" i="12"/>
  <c r="G126" i="12"/>
  <c r="X130" i="12"/>
  <c r="G130" i="12"/>
  <c r="X134" i="12"/>
  <c r="G134" i="12"/>
  <c r="X138" i="12"/>
  <c r="G138" i="12"/>
  <c r="X142" i="12"/>
  <c r="G142" i="12"/>
  <c r="X146" i="12"/>
  <c r="G146" i="12"/>
  <c r="X150" i="12"/>
  <c r="G150" i="12"/>
  <c r="X154" i="12"/>
  <c r="G154" i="12"/>
  <c r="X158" i="12"/>
  <c r="G158" i="12"/>
  <c r="X161" i="12"/>
  <c r="G161" i="12"/>
  <c r="X163" i="12"/>
  <c r="G163" i="12"/>
  <c r="X166" i="12"/>
  <c r="G166" i="12"/>
  <c r="X169" i="12"/>
  <c r="G169" i="12"/>
  <c r="X171" i="12"/>
  <c r="G171" i="12"/>
  <c r="X174" i="12"/>
  <c r="G174" i="12"/>
  <c r="X177" i="12"/>
  <c r="G177" i="12"/>
  <c r="X179" i="12"/>
  <c r="G179" i="12"/>
  <c r="H200" i="12"/>
  <c r="P200" i="12" s="1"/>
  <c r="L200" i="12"/>
  <c r="T200" i="12" s="1"/>
  <c r="G50" i="12"/>
  <c r="G54" i="12"/>
  <c r="G58" i="12"/>
  <c r="G62" i="12"/>
  <c r="G64" i="12"/>
  <c r="G68" i="12"/>
  <c r="G72" i="12"/>
  <c r="G76" i="12"/>
  <c r="G80" i="12"/>
  <c r="G84" i="12"/>
  <c r="G88" i="12"/>
  <c r="G92" i="12"/>
  <c r="G96" i="12"/>
  <c r="G100" i="12"/>
  <c r="G104" i="12"/>
  <c r="G108" i="12"/>
  <c r="G112" i="12"/>
  <c r="G116" i="12"/>
  <c r="G120" i="12"/>
  <c r="G124" i="12"/>
  <c r="G128" i="12"/>
  <c r="G132" i="12"/>
  <c r="G136" i="12"/>
  <c r="G140" i="12"/>
  <c r="G144" i="12"/>
  <c r="G148" i="12"/>
  <c r="G152" i="12"/>
  <c r="G156" i="12"/>
  <c r="X63" i="12"/>
  <c r="G63" i="12"/>
  <c r="X67" i="12"/>
  <c r="G67" i="12"/>
  <c r="X71" i="12"/>
  <c r="G71" i="12"/>
  <c r="X75" i="12"/>
  <c r="G75" i="12"/>
  <c r="X79" i="12"/>
  <c r="G79" i="12"/>
  <c r="X83" i="12"/>
  <c r="G83" i="12"/>
  <c r="X87" i="12"/>
  <c r="G87" i="12"/>
  <c r="X91" i="12"/>
  <c r="G91" i="12"/>
  <c r="X95" i="12"/>
  <c r="G95" i="12"/>
  <c r="X99" i="12"/>
  <c r="G99" i="12"/>
  <c r="X103" i="12"/>
  <c r="G103" i="12"/>
  <c r="X107" i="12"/>
  <c r="G107" i="12"/>
  <c r="X111" i="12"/>
  <c r="G111" i="12"/>
  <c r="X115" i="12"/>
  <c r="G115" i="12"/>
  <c r="X119" i="12"/>
  <c r="G119" i="12"/>
  <c r="X123" i="12"/>
  <c r="G123" i="12"/>
  <c r="X127" i="12"/>
  <c r="G127" i="12"/>
  <c r="X131" i="12"/>
  <c r="G131" i="12"/>
  <c r="X135" i="12"/>
  <c r="G135" i="12"/>
  <c r="X139" i="12"/>
  <c r="G139" i="12"/>
  <c r="X143" i="12"/>
  <c r="G143" i="12"/>
  <c r="X147" i="12"/>
  <c r="G147" i="12"/>
  <c r="X151" i="12"/>
  <c r="G151" i="12"/>
  <c r="X155" i="12"/>
  <c r="G155" i="12"/>
  <c r="X159" i="12"/>
  <c r="G159" i="12"/>
  <c r="X162" i="12"/>
  <c r="G162" i="12"/>
  <c r="X165" i="12"/>
  <c r="G165" i="12"/>
  <c r="X167" i="12"/>
  <c r="G167" i="12"/>
  <c r="X170" i="12"/>
  <c r="G170" i="12"/>
  <c r="X173" i="12"/>
  <c r="G173" i="12"/>
  <c r="X175" i="12"/>
  <c r="G175" i="12"/>
  <c r="X178" i="12"/>
  <c r="G178" i="12"/>
  <c r="G114" i="11"/>
  <c r="G118" i="11"/>
  <c r="G122" i="11"/>
  <c r="G126" i="11"/>
  <c r="G130" i="11"/>
  <c r="G134" i="11"/>
  <c r="G138" i="11"/>
  <c r="G142" i="11"/>
  <c r="G146" i="11"/>
  <c r="G150" i="11"/>
  <c r="G154" i="11"/>
  <c r="G158" i="11"/>
  <c r="G162" i="11"/>
  <c r="G166" i="11"/>
  <c r="G170" i="11"/>
  <c r="G174" i="11"/>
  <c r="G178" i="11"/>
  <c r="G182" i="11"/>
  <c r="G186" i="11"/>
  <c r="G190" i="11"/>
  <c r="G194" i="11"/>
  <c r="G198" i="11"/>
  <c r="J200" i="12"/>
  <c r="R200" i="12" s="1"/>
  <c r="N200" i="12"/>
  <c r="V200" i="12" s="1"/>
  <c r="G8" i="12"/>
  <c r="G12" i="12"/>
  <c r="G16" i="12"/>
  <c r="G20" i="12"/>
  <c r="G24" i="12"/>
  <c r="G28" i="12"/>
  <c r="G32" i="12"/>
  <c r="G36" i="12"/>
  <c r="G40" i="12"/>
  <c r="G44" i="12"/>
  <c r="G48" i="12"/>
  <c r="G52" i="12"/>
  <c r="G56" i="12"/>
  <c r="G60" i="12"/>
  <c r="G181" i="12"/>
  <c r="G185" i="12"/>
  <c r="G189" i="12"/>
  <c r="G193" i="12"/>
  <c r="G199" i="12"/>
  <c r="G7" i="13"/>
  <c r="G15" i="13"/>
  <c r="X17" i="13"/>
  <c r="G17" i="13"/>
  <c r="G19" i="13"/>
  <c r="X21" i="13"/>
  <c r="G21" i="13"/>
  <c r="X25" i="13"/>
  <c r="G25" i="13"/>
  <c r="X34" i="13"/>
  <c r="G34" i="13"/>
  <c r="G182" i="12"/>
  <c r="G186" i="12"/>
  <c r="G190" i="12"/>
  <c r="G194" i="12"/>
  <c r="X8" i="13"/>
  <c r="G8" i="13"/>
  <c r="G10" i="13"/>
  <c r="X16" i="13"/>
  <c r="G16" i="13"/>
  <c r="X20" i="13"/>
  <c r="X24" i="13"/>
  <c r="X39" i="13"/>
  <c r="G39" i="13"/>
  <c r="X43" i="13"/>
  <c r="X44" i="13"/>
  <c r="G44" i="13"/>
  <c r="X47" i="13"/>
  <c r="G47" i="13"/>
  <c r="X51" i="13"/>
  <c r="X52" i="13"/>
  <c r="G52" i="13"/>
  <c r="X55" i="13"/>
  <c r="G55" i="13"/>
  <c r="X59" i="13"/>
  <c r="X60" i="13"/>
  <c r="G60" i="13"/>
  <c r="X63" i="13"/>
  <c r="G63" i="13"/>
  <c r="X67" i="13"/>
  <c r="X68" i="13"/>
  <c r="G68" i="13"/>
  <c r="X71" i="13"/>
  <c r="G71" i="13"/>
  <c r="X75" i="13"/>
  <c r="X76" i="13"/>
  <c r="G76" i="13"/>
  <c r="X79" i="13"/>
  <c r="G79" i="13"/>
  <c r="X83" i="13"/>
  <c r="X84" i="13"/>
  <c r="G84" i="13"/>
  <c r="G183" i="12"/>
  <c r="G187" i="12"/>
  <c r="G191" i="12"/>
  <c r="G195" i="12"/>
  <c r="G197" i="12"/>
  <c r="G5" i="13"/>
  <c r="K200" i="13"/>
  <c r="S200" i="13" s="1"/>
  <c r="G11" i="13"/>
  <c r="G13" i="13"/>
  <c r="X30" i="13"/>
  <c r="G30" i="13"/>
  <c r="X32" i="13"/>
  <c r="X46" i="13"/>
  <c r="X70" i="13"/>
  <c r="X78" i="13"/>
  <c r="X86" i="13"/>
  <c r="X196" i="12"/>
  <c r="G196" i="12"/>
  <c r="X200" i="13"/>
  <c r="H200" i="13"/>
  <c r="P200" i="13" s="1"/>
  <c r="X12" i="13"/>
  <c r="G12" i="13"/>
  <c r="G26" i="13"/>
  <c r="X29" i="13"/>
  <c r="X38" i="13"/>
  <c r="G38" i="13"/>
  <c r="X54" i="13"/>
  <c r="G54" i="13"/>
  <c r="X62" i="13"/>
  <c r="G62" i="13"/>
  <c r="G29" i="13"/>
  <c r="G46" i="13"/>
  <c r="G70" i="13"/>
  <c r="G78" i="13"/>
  <c r="G86" i="13"/>
  <c r="G92" i="13"/>
  <c r="G94" i="13"/>
  <c r="G100" i="13"/>
  <c r="G102" i="13"/>
  <c r="G108" i="13"/>
  <c r="G110" i="13"/>
  <c r="G116" i="13"/>
  <c r="G118" i="13"/>
  <c r="G124" i="13"/>
  <c r="G126" i="13"/>
  <c r="G132" i="13"/>
  <c r="G134" i="13"/>
  <c r="G140" i="13"/>
  <c r="G142" i="13"/>
  <c r="G148" i="13"/>
  <c r="G150" i="13"/>
  <c r="G156" i="13"/>
  <c r="G158" i="13"/>
  <c r="G164" i="13"/>
  <c r="G166" i="13"/>
  <c r="G172" i="13"/>
  <c r="G174" i="13"/>
  <c r="X37" i="13"/>
  <c r="X45" i="13"/>
  <c r="G45" i="13"/>
  <c r="X53" i="13"/>
  <c r="G53" i="13"/>
  <c r="X61" i="13"/>
  <c r="G61" i="13"/>
  <c r="X69" i="13"/>
  <c r="G69" i="13"/>
  <c r="X77" i="13"/>
  <c r="G77" i="13"/>
  <c r="X85" i="13"/>
  <c r="G85" i="13"/>
  <c r="G87" i="13"/>
  <c r="X93" i="13"/>
  <c r="G93" i="13"/>
  <c r="G95" i="13"/>
  <c r="X101" i="13"/>
  <c r="G101" i="13"/>
  <c r="G103" i="13"/>
  <c r="X109" i="13"/>
  <c r="G109" i="13"/>
  <c r="G111" i="13"/>
  <c r="X117" i="13"/>
  <c r="G117" i="13"/>
  <c r="G119" i="13"/>
  <c r="X125" i="13"/>
  <c r="G125" i="13"/>
  <c r="G127" i="13"/>
  <c r="X133" i="13"/>
  <c r="G133" i="13"/>
  <c r="G135" i="13"/>
  <c r="X141" i="13"/>
  <c r="G141" i="13"/>
  <c r="G143" i="13"/>
  <c r="X149" i="13"/>
  <c r="G149" i="13"/>
  <c r="G151" i="13"/>
  <c r="X157" i="13"/>
  <c r="G157" i="13"/>
  <c r="G159" i="13"/>
  <c r="X165" i="13"/>
  <c r="G165" i="13"/>
  <c r="G167" i="13"/>
  <c r="X173" i="13"/>
  <c r="G173" i="13"/>
  <c r="G175" i="13"/>
  <c r="X181" i="13"/>
  <c r="G181" i="13"/>
  <c r="G183" i="13"/>
  <c r="X189" i="13"/>
  <c r="G189" i="13"/>
  <c r="G191" i="13"/>
  <c r="G178" i="13"/>
  <c r="G184" i="13"/>
  <c r="G186" i="13"/>
  <c r="G192" i="13"/>
  <c r="G194" i="13"/>
  <c r="R200" i="13"/>
  <c r="J200" i="13"/>
  <c r="N200" i="13"/>
  <c r="V200" i="13" s="1"/>
  <c r="G20" i="13"/>
  <c r="G24" i="13"/>
  <c r="G28" i="13"/>
  <c r="G32" i="13"/>
  <c r="G36" i="13"/>
  <c r="X41" i="13"/>
  <c r="G41" i="13"/>
  <c r="G43" i="13"/>
  <c r="X49" i="13"/>
  <c r="G49" i="13"/>
  <c r="G51" i="13"/>
  <c r="X57" i="13"/>
  <c r="G57" i="13"/>
  <c r="G59" i="13"/>
  <c r="X65" i="13"/>
  <c r="G65" i="13"/>
  <c r="G67" i="13"/>
  <c r="X73" i="13"/>
  <c r="G73" i="13"/>
  <c r="G75" i="13"/>
  <c r="X81" i="13"/>
  <c r="G81" i="13"/>
  <c r="G83" i="13"/>
  <c r="X89" i="13"/>
  <c r="G89" i="13"/>
  <c r="G91" i="13"/>
  <c r="X97" i="13"/>
  <c r="G97" i="13"/>
  <c r="G99" i="13"/>
  <c r="X105" i="13"/>
  <c r="G105" i="13"/>
  <c r="G107" i="13"/>
  <c r="X113" i="13"/>
  <c r="G113" i="13"/>
  <c r="G115" i="13"/>
  <c r="X121" i="13"/>
  <c r="G121" i="13"/>
  <c r="G123" i="13"/>
  <c r="X129" i="13"/>
  <c r="G129" i="13"/>
  <c r="G131" i="13"/>
  <c r="X137" i="13"/>
  <c r="G137" i="13"/>
  <c r="G139" i="13"/>
  <c r="X145" i="13"/>
  <c r="G145" i="13"/>
  <c r="G147" i="13"/>
  <c r="X153" i="13"/>
  <c r="G153" i="13"/>
  <c r="G155" i="13"/>
  <c r="X161" i="13"/>
  <c r="G161" i="13"/>
  <c r="G163" i="13"/>
  <c r="X169" i="13"/>
  <c r="G169" i="13"/>
  <c r="G171" i="13"/>
  <c r="X177" i="13"/>
  <c r="G177" i="13"/>
  <c r="G179" i="13"/>
  <c r="X185" i="13"/>
  <c r="G185" i="13"/>
  <c r="G187" i="13"/>
  <c r="X193" i="13"/>
  <c r="G193" i="13"/>
  <c r="G195" i="13"/>
  <c r="G196" i="13"/>
  <c r="G197" i="13"/>
  <c r="G198" i="13"/>
  <c r="D13" i="10" l="1"/>
  <c r="D30" i="10" s="1"/>
  <c r="X200" i="12"/>
  <c r="G200" i="13"/>
  <c r="G200" i="12"/>
  <c r="G202" i="11"/>
</calcChain>
</file>

<file path=xl/sharedStrings.xml><?xml version="1.0" encoding="utf-8"?>
<sst xmlns="http://schemas.openxmlformats.org/spreadsheetml/2006/main" count="865" uniqueCount="644">
  <si>
    <t>Nom Chantier</t>
  </si>
  <si>
    <t>test</t>
  </si>
  <si>
    <t>N° Affaire</t>
  </si>
  <si>
    <t>Liste des zones</t>
  </si>
  <si>
    <t>Liste des centres</t>
  </si>
  <si>
    <t>P66</t>
  </si>
  <si>
    <t>CENTRE 1</t>
  </si>
  <si>
    <t>Encadrant Nord</t>
  </si>
  <si>
    <t>C.RCH01-1</t>
  </si>
  <si>
    <t>Encadrant Sud</t>
  </si>
  <si>
    <t>C.RCH02-1</t>
  </si>
  <si>
    <t>C.RCH03-1</t>
  </si>
  <si>
    <t>C.RCH04-1</t>
  </si>
  <si>
    <t>C.RCH05-1</t>
  </si>
  <si>
    <t>C.RCH06-1</t>
  </si>
  <si>
    <t>C.RCH07-1</t>
  </si>
  <si>
    <t>C.RCH08-1</t>
  </si>
  <si>
    <t>CE01-1</t>
  </si>
  <si>
    <t>CE02-1</t>
  </si>
  <si>
    <t>CE03-1</t>
  </si>
  <si>
    <t>CE04-1</t>
  </si>
  <si>
    <t>CE05-1</t>
  </si>
  <si>
    <t>CE06-1</t>
  </si>
  <si>
    <t>CE07-1</t>
  </si>
  <si>
    <t>CE08-1</t>
  </si>
  <si>
    <t>Centre A-1</t>
  </si>
  <si>
    <t>Centre B-1</t>
  </si>
  <si>
    <t>CENTRE C-1</t>
  </si>
  <si>
    <t>CENTRE D-1</t>
  </si>
  <si>
    <t>Centre E-1</t>
  </si>
  <si>
    <t>Centre F-1</t>
  </si>
  <si>
    <t>Centre G-1</t>
  </si>
  <si>
    <t>Centre H2</t>
  </si>
  <si>
    <t>Centre K1</t>
  </si>
  <si>
    <t>centre Km 2,4</t>
  </si>
  <si>
    <t>Centre Km:1,8</t>
  </si>
  <si>
    <t>Centre Km:2,4</t>
  </si>
  <si>
    <t>Centre Km:2,8</t>
  </si>
  <si>
    <t>Centre Km:3,4</t>
  </si>
  <si>
    <t>Centre P2</t>
  </si>
  <si>
    <t>Centre PN1</t>
  </si>
  <si>
    <t>Centre R2</t>
  </si>
  <si>
    <t>RCT</t>
  </si>
  <si>
    <t>STM CE635-16A</t>
  </si>
  <si>
    <t>STM GM KM633,8</t>
  </si>
  <si>
    <t>Identification de l'IS</t>
  </si>
  <si>
    <t>Avancement %
par centres et par taches</t>
  </si>
  <si>
    <t>Postes</t>
  </si>
  <si>
    <t>Centres</t>
  </si>
  <si>
    <t>SOUS-
TOTAL</t>
  </si>
  <si>
    <t>Temps de production par centre</t>
  </si>
  <si>
    <t>Déroulage câble</t>
  </si>
  <si>
    <t>Equipement poste
(Neuf ou modif)</t>
  </si>
  <si>
    <t>Prépa
Parc</t>
  </si>
  <si>
    <t xml:space="preserve">Pose à la voie </t>
  </si>
  <si>
    <t>Racco voie</t>
  </si>
  <si>
    <t>Racco Centre</t>
  </si>
  <si>
    <t>Contrôle</t>
  </si>
  <si>
    <t>COMMENTAIRES</t>
  </si>
  <si>
    <t>% AV</t>
  </si>
  <si>
    <t>SOUS-TOTAL</t>
  </si>
  <si>
    <t>TOTAL 
GENERAL</t>
  </si>
  <si>
    <t>²</t>
  </si>
  <si>
    <t xml:space="preserve"> </t>
  </si>
  <si>
    <t>Temps Production - Temps élémentaires</t>
  </si>
  <si>
    <t>Avancement</t>
  </si>
  <si>
    <t>PREPA SUR PARC</t>
  </si>
  <si>
    <t>INSTALLATION EN VOIE ou POSTE</t>
  </si>
  <si>
    <t>RACCORDEMENT</t>
  </si>
  <si>
    <t>Zone</t>
  </si>
  <si>
    <t>Travaux</t>
  </si>
  <si>
    <t>Commentaires : particularité de l'IS</t>
  </si>
  <si>
    <t>Nbre éléments pour poste</t>
  </si>
  <si>
    <t>Type IS</t>
  </si>
  <si>
    <t>TOTAL</t>
  </si>
  <si>
    <t>Equipement
poste
(Neuf ou Modif)</t>
  </si>
  <si>
    <t xml:space="preserve">Préparation à réaliser pour 
 </t>
  </si>
  <si>
    <t xml:space="preserve">Relevé terrain
</t>
  </si>
  <si>
    <t>Méca réalisée par
     Nom               Date</t>
  </si>
  <si>
    <t>Câblage réalisé par
     Nom               Date</t>
  </si>
  <si>
    <t>Réserves
Oui         Non</t>
  </si>
  <si>
    <t xml:space="preserve">Réserves 
</t>
  </si>
  <si>
    <t xml:space="preserve">Installé par </t>
  </si>
  <si>
    <t>Travaux terminé</t>
  </si>
  <si>
    <t>Réserves / Commentaires</t>
  </si>
  <si>
    <t>Raccordé par</t>
  </si>
  <si>
    <t>SVM.RCH.2 Ag6678a</t>
  </si>
  <si>
    <t>SVM Cadre</t>
  </si>
  <si>
    <t>SVM.RCH.1 Ag6677ac</t>
  </si>
  <si>
    <t>SVM.RCH.2 Ag6677ac</t>
  </si>
  <si>
    <t>SVM.RCH.1 Ag6672bd</t>
  </si>
  <si>
    <t>SVM.RCH.1 Dr6678b</t>
  </si>
  <si>
    <t>VCM</t>
  </si>
  <si>
    <t>TH.C.RCH.VCC</t>
  </si>
  <si>
    <t>RCH VCC</t>
  </si>
  <si>
    <t>SVM.RCH.1 Ag6683ac</t>
  </si>
  <si>
    <t>SVM.RCH.1 Ag6677b</t>
  </si>
  <si>
    <t>SVM.RCH.1 Ag6683b</t>
  </si>
  <si>
    <t>CE03-1
(Point N)</t>
  </si>
  <si>
    <t>CRO</t>
  </si>
  <si>
    <t>REZ6651</t>
  </si>
  <si>
    <t>SVM.3E.MOT.C Ag6683ac</t>
  </si>
  <si>
    <t>SVM.3E.MOT.K Ag6683ac</t>
  </si>
  <si>
    <t>Total</t>
  </si>
  <si>
    <t>REZ6663</t>
  </si>
  <si>
    <t>Pd.Déto+A.Cro6620</t>
  </si>
  <si>
    <t>Pd méca</t>
  </si>
  <si>
    <t>CRO 6620</t>
  </si>
  <si>
    <t>Déto C6620</t>
  </si>
  <si>
    <t>Pd.Déto+A.Cro6618</t>
  </si>
  <si>
    <t>CRO 6618</t>
  </si>
  <si>
    <t>Déto C6618</t>
  </si>
  <si>
    <t>TEL Pès C6618-C6620
ATR6649</t>
  </si>
  <si>
    <t>BALISE AG6671A</t>
  </si>
  <si>
    <t>Pd.DA6618</t>
  </si>
  <si>
    <t>Pd.Déto+A.Cro</t>
  </si>
  <si>
    <t>Pd.DA6609-6613</t>
  </si>
  <si>
    <t>EMZ6649</t>
  </si>
  <si>
    <t>REZ6661</t>
  </si>
  <si>
    <t>EMZ6657</t>
  </si>
  <si>
    <r>
      <t>[</t>
    </r>
    <r>
      <rPr>
        <sz val="16"/>
        <color rgb="FF0000FF"/>
        <rFont val="Arial"/>
        <family val="2"/>
      </rPr>
      <t>connecteur</t>
    </r>
    <r>
      <rPr>
        <b/>
        <sz val="16"/>
        <color rgb="FF0000FF"/>
        <rFont val="Arial"/>
        <family val="2"/>
      </rPr>
      <t>]
{</t>
    </r>
    <r>
      <rPr>
        <sz val="16"/>
        <color rgb="FF0000FF"/>
        <rFont val="Arial"/>
        <family val="2"/>
      </rPr>
      <t>fourniture de…</t>
    </r>
    <r>
      <rPr>
        <b/>
        <sz val="16"/>
        <color rgb="FF0000FF"/>
        <rFont val="Arial"/>
        <family val="2"/>
      </rPr>
      <t>}</t>
    </r>
  </si>
  <si>
    <t>TU
(prépa DM )</t>
  </si>
  <si>
    <t>TU
(prépa parc)</t>
  </si>
  <si>
    <t>TU (précablage)</t>
  </si>
  <si>
    <t>TU (chantier)</t>
  </si>
  <si>
    <t>Equipement Poste
(Neuf ou Modif)</t>
  </si>
  <si>
    <t>Prépa Parc
(sur site)</t>
  </si>
  <si>
    <t xml:space="preserve">Pose à la voie
</t>
  </si>
  <si>
    <t>Racco Centre
ou modif</t>
  </si>
  <si>
    <t>STM PM</t>
  </si>
  <si>
    <t>STM.MM</t>
  </si>
  <si>
    <t>STM.GM</t>
  </si>
  <si>
    <t>U90</t>
  </si>
  <si>
    <t>GUERITE
simple</t>
  </si>
  <si>
    <t>GUERITE
triple</t>
  </si>
  <si>
    <t>Abris à accus</t>
  </si>
  <si>
    <t>herse
"POINT"</t>
  </si>
  <si>
    <t>U71
"POINT"</t>
  </si>
  <si>
    <t>GUERITE
"POINT"</t>
  </si>
  <si>
    <t>DATZ</t>
  </si>
  <si>
    <t>jalon M</t>
  </si>
  <si>
    <t>REPERE "NF"</t>
  </si>
  <si>
    <t>REPERE "F"</t>
  </si>
  <si>
    <t>TOUT
appareillage
transport</t>
  </si>
  <si>
    <t>téléphone</t>
  </si>
  <si>
    <t xml:space="preserve">boite à feu
isolée
avec amorce
câble
</t>
  </si>
  <si>
    <t>œilleton</t>
  </si>
  <si>
    <t>Cible K</t>
  </si>
  <si>
    <t>Cible A</t>
  </si>
  <si>
    <t>Cible C</t>
  </si>
  <si>
    <t>Cible F</t>
  </si>
  <si>
    <t>Cible H</t>
  </si>
  <si>
    <t>fléche</t>
  </si>
  <si>
    <t>plaque
d'identification</t>
  </si>
  <si>
    <t>garde-corps
A - Tf - Le</t>
  </si>
  <si>
    <t>garde-corps
Lo</t>
  </si>
  <si>
    <t>matereau +
échelle</t>
  </si>
  <si>
    <t>grillage</t>
  </si>
  <si>
    <t>CF80</t>
  </si>
  <si>
    <t>CL66</t>
  </si>
  <si>
    <t>CL82</t>
  </si>
  <si>
    <t>CF typeB</t>
  </si>
  <si>
    <t>Pancarte</t>
  </si>
  <si>
    <t>colonne à
"copier / incérer les
cellules copiée"</t>
  </si>
  <si>
    <t>SVM</t>
  </si>
  <si>
    <t>montage
toute
boite
sur 1 piquet</t>
  </si>
  <si>
    <t>raccordement
tous
connecteur
ou
desserte filaire
sur toute boite</t>
  </si>
  <si>
    <t>condo
(5 mn)</t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</si>
  <si>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1 extrémité
</t>
    </r>
    <r>
      <rPr>
        <b/>
        <sz val="10"/>
        <color rgb="FF0000FF"/>
        <rFont val="Arial"/>
        <family val="2"/>
      </rPr>
      <t>(5 mn)</t>
    </r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</si>
  <si>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2 extrémités
</t>
    </r>
    <r>
      <rPr>
        <b/>
        <sz val="10"/>
        <color rgb="FF0000FF"/>
        <rFont val="Arial"/>
        <family val="2"/>
      </rPr>
      <t>(10 mn)</t>
    </r>
  </si>
  <si>
    <r>
      <t>1
soudure
connecteur
RCH VCC</t>
    </r>
    <r>
      <rPr>
        <b/>
        <u/>
        <sz val="10"/>
        <color rgb="FF0000FF"/>
        <rFont val="Arial"/>
        <family val="2"/>
      </rPr>
      <t xml:space="preserve">
</t>
    </r>
    <r>
      <rPr>
        <b/>
        <sz val="10"/>
        <color rgb="FF0000FF"/>
        <rFont val="Arial"/>
        <family val="2"/>
      </rPr>
      <t>(5 mn)</t>
    </r>
  </si>
  <si>
    <t>1
EuroBalise Fixe</t>
  </si>
  <si>
    <t>feu de heurtoir</t>
  </si>
  <si>
    <t>Pd.
électroméca</t>
  </si>
  <si>
    <t>déto</t>
  </si>
  <si>
    <t>équipement
balise
KVB
(10 mn)</t>
  </si>
  <si>
    <t>connecteur
SBI</t>
  </si>
  <si>
    <t>3 ou 4 ou 5</t>
  </si>
  <si>
    <t>0,25 ou 0,75</t>
  </si>
  <si>
    <t>xx</t>
  </si>
  <si>
    <t>HV (hors ZD)</t>
  </si>
  <si>
    <t>STM.MM EXISTANTE</t>
  </si>
  <si>
    <t>U71</t>
  </si>
  <si>
    <t>U71 EXISTANTE</t>
  </si>
  <si>
    <t>ARMOIRE BT.47GM EXISTANTE</t>
  </si>
  <si>
    <t>GUERITE simple</t>
  </si>
  <si>
    <t>GUERITE simple EXISTANTE</t>
  </si>
  <si>
    <t>GUERITE double</t>
  </si>
  <si>
    <t>GUERITE triple</t>
  </si>
  <si>
    <t>abris à accus PM "avec raccordement des câbles &gt; amorce vers le CE concerné (longueur selon implantation)"</t>
  </si>
  <si>
    <t>Abris à accus GM "avec raccordement des câbles &gt; amorce vers le CE concerné (longueur selon implantation)"</t>
  </si>
  <si>
    <t>Abris à accus PM EXISTANT</t>
  </si>
  <si>
    <t>Abris à accus GM EXISTANT</t>
  </si>
  <si>
    <t>Abris à accus GM EXISTANT AVEC MODIF</t>
  </si>
  <si>
    <t>Abris Accu Sécu</t>
  </si>
  <si>
    <t>Abri Accu (Pose)</t>
  </si>
  <si>
    <t>armoire à accus "avec raccordement des câbles &gt; amorce vers le CE concerné (longueur selon implantation)"</t>
  </si>
  <si>
    <t>armoire BDR SNCF à accus "avec raccordement des câbles &gt; amorce vers le CE concerné (longueur selon implantation)"</t>
  </si>
  <si>
    <t>Transfo redresseur posé au SOL dans Guérite &gt;&gt; racc. des cables</t>
  </si>
  <si>
    <t>herse "POINT"</t>
  </si>
  <si>
    <t>U71 "POINT"</t>
  </si>
  <si>
    <t>GUERITE "POINT"</t>
  </si>
  <si>
    <t>SARA 4  &gt;  dans une GUERITE  &lt;</t>
  </si>
  <si>
    <t>SARA 8  &gt;  l'ARMOIRE  &lt;</t>
  </si>
  <si>
    <t>Boite à feux</t>
  </si>
  <si>
    <t>Câble (marquage dépose)</t>
  </si>
  <si>
    <t>Câbles Locaux</t>
  </si>
  <si>
    <t>Câbles Princ</t>
  </si>
  <si>
    <t>Caisson sur Mat</t>
  </si>
  <si>
    <t>Lev.Ag</t>
  </si>
  <si>
    <t>KCN</t>
  </si>
  <si>
    <t>CdV CI 1500V</t>
  </si>
  <si>
    <t>CdV CI 25000V</t>
  </si>
  <si>
    <t>CdV UM71</t>
  </si>
  <si>
    <t>CdV Mono-rail</t>
  </si>
  <si>
    <t>Cm.Ag</t>
  </si>
  <si>
    <t>Cm.B (sur signaux)</t>
  </si>
  <si>
    <t>Cm.Blocage</t>
  </si>
  <si>
    <t>Cm.ZEP</t>
  </si>
  <si>
    <t>Coffret divers</t>
  </si>
  <si>
    <t>Coffret EDF</t>
  </si>
  <si>
    <t>Commut</t>
  </si>
  <si>
    <t>CRO éxistant</t>
  </si>
  <si>
    <t>Cro + Pd méca</t>
  </si>
  <si>
    <t>Cv nain, SLD</t>
  </si>
  <si>
    <t>Déto</t>
  </si>
  <si>
    <t>Feu de PN</t>
  </si>
  <si>
    <t>KVB Non Câblé</t>
  </si>
  <si>
    <t>KVB P6 Câblé</t>
  </si>
  <si>
    <t>Moteur PN existant</t>
  </si>
  <si>
    <t>NACELLE NEUVE</t>
  </si>
  <si>
    <t>Marquage dépose IS</t>
  </si>
  <si>
    <t>Pancarte (marquage dépose)</t>
  </si>
  <si>
    <t>Pd élec</t>
  </si>
  <si>
    <t>Pd méca An.PN</t>
  </si>
  <si>
    <t>PN(Moteur,Feu,BCRG) SAL2</t>
  </si>
  <si>
    <t>Pose Gravoply (DP/P)</t>
  </si>
  <si>
    <t>Poste (DP/P étiquette GEO)</t>
  </si>
  <si>
    <t>Poste (modif  V,X)</t>
  </si>
  <si>
    <t>Poste (modif NS1)</t>
  </si>
  <si>
    <t>Poste (modif S2)</t>
  </si>
  <si>
    <t>Poste (Pose de macarons DP)</t>
  </si>
  <si>
    <t>Poteau</t>
  </si>
  <si>
    <t>PORTIQUE NEUVE</t>
  </si>
  <si>
    <t>POTENCE NEUVE</t>
  </si>
  <si>
    <t>RCH Ag</t>
  </si>
  <si>
    <t>RCH Thermostat</t>
  </si>
  <si>
    <t>SARA 4</t>
  </si>
  <si>
    <t>SARA 8</t>
  </si>
  <si>
    <t>Signal (Existant) + STM + Feu</t>
  </si>
  <si>
    <t>Signal nain</t>
  </si>
  <si>
    <t>Signal (Neuf)</t>
  </si>
  <si>
    <t>Sonnerie</t>
  </si>
  <si>
    <t>STM CRO</t>
  </si>
  <si>
    <t>STM GM/MM centre (modif)</t>
  </si>
  <si>
    <t>STM GM/MM centre (Pose)</t>
  </si>
  <si>
    <t>STM MM signal CV</t>
  </si>
  <si>
    <t>SVM CV</t>
  </si>
  <si>
    <t xml:space="preserve">SVM UM71 TAD </t>
  </si>
  <si>
    <t>SVM zone</t>
  </si>
  <si>
    <t>Tél</t>
  </si>
  <si>
    <t>TVP</t>
  </si>
  <si>
    <t>VAT</t>
  </si>
  <si>
    <t>Voyant</t>
  </si>
  <si>
    <t>Armoires alim.ARAG.ARAL..</t>
  </si>
  <si>
    <t>Cablofil, goulotte ( au M)</t>
  </si>
  <si>
    <t>Chaises</t>
  </si>
  <si>
    <t>CO SBI</t>
  </si>
  <si>
    <t>CO24p</t>
  </si>
  <si>
    <t>CO60p</t>
  </si>
  <si>
    <t>Dér Int Poste</t>
  </si>
  <si>
    <t>Mise en place Chassis NS1</t>
  </si>
  <si>
    <t>Mise en place Chassis V</t>
  </si>
  <si>
    <t>Mise en place Chassis X</t>
  </si>
  <si>
    <t>Racco Alim</t>
  </si>
  <si>
    <t>Racco ZUG</t>
  </si>
  <si>
    <t>Armoire EE</t>
  </si>
  <si>
    <t>STM "Tt PA"</t>
  </si>
  <si>
    <t>STM "DCV"</t>
  </si>
  <si>
    <t>DATZD</t>
  </si>
  <si>
    <t>SIGNAL EXISTANT "remplacement cible&gt; Phase PROVISOIRE"….cible A (AMPOULE =&gt; ZPFU 2p. =&gt; STM.PM avec ES8)</t>
  </si>
  <si>
    <t>SIGNAL EXISTANT "remplacement cible&gt; Phase PROVISOIRE"….cible A (AMPOULE)</t>
  </si>
  <si>
    <t>SIGNAL EXISTANT "remplacement cible&gt; Phase PROVISOIRE"….cible A (AMPOULE =&gt; ZPFU 2p. =&gt; 3m =&gt; STM.PM avec 6x ES8</t>
  </si>
  <si>
    <t>SIGNAL EXISTANT "réemploi de la cible&gt; phase FINALE"………….cible artisanale A (LED =&gt; 8m. amorce ZPFU 1p.) + STM.MM</t>
  </si>
  <si>
    <t>SIGNAL EXISTANT "réemploi de la cible&gt; phase FINALE"………….cible artisanale A (LED =&gt; 8m. amorce ZPFU 1p.) + STM.MM + ŒILLETON NEUF</t>
  </si>
  <si>
    <t>SIGNAL EXISTANT "réemploi de la cible&gt; phase FINALE"………….cible artisanale A (LED =&gt; 8m. amorce ZPFU 1p.)</t>
  </si>
  <si>
    <r>
      <t xml:space="preserve">SIGNAL EXISTANT Changement de cible&gt;phase FINALE………….cible A </t>
    </r>
    <r>
      <rPr>
        <b/>
        <u/>
        <sz val="10"/>
        <rFont val="Arial"/>
        <family val="2"/>
      </rPr>
      <t>DEFINITIVE</t>
    </r>
    <r>
      <rPr>
        <sz val="10"/>
        <rFont val="Arial"/>
        <family val="2"/>
      </rPr>
      <t xml:space="preserve">  (LED =&gt; 8m. amorce ZPFU 1p.) + STM.MM</t>
    </r>
  </si>
  <si>
    <t>SIGNAL EXISTANT "remplacement cible&gt; Phase PROVISOIRE"….cible C (AMPOULE =&gt; ZPFU 2p. =&gt; STM.PM avec ES8)</t>
  </si>
  <si>
    <t>SIGNAL EXISTANT "remplacement cible&gt; Phase PROVISOIRE"….cible C (AMPOULES SEULEMENT)</t>
  </si>
  <si>
    <t>SIGNAL EXISTANT "réemploi de la cible&gt; phase FINALE"………….cible artisanale C (LED =&gt; 8m. amorce ZPFU 1p.) + STM.MM</t>
  </si>
  <si>
    <t>SIGNAL EXISTANT "remplacement cible&gt; Phase PROVISOIRE"….cible F (AMPOULE =&gt; ZPFU 2p. =&gt; STM.PM avec ES8)</t>
  </si>
  <si>
    <t>SIGNAL EXISTANT "réemploi de la cible&gt; phase FINALE"………….cible artisanale F (LED =&gt; 8m. amorce ZPFU 1p.) + STM.MM</t>
  </si>
  <si>
    <t>SIGNAL EXISTANT aucun changement …… ………………………….cible F (juste cable alim à dérouler)</t>
  </si>
  <si>
    <t>SIGNAL EXISTANT "remplacement cible&gt; Phase PROVISOIRE"….cible H (AMPOULE =&gt; ZPFU 2p. =&gt; STM.PM avec ES8)</t>
  </si>
  <si>
    <t>SIGNAL EXISTANT "remplacement cible&gt; Phase PROVISOIRE"….cible H (AMPOULE)</t>
  </si>
  <si>
    <t>SIGNAL EXISTANT "réemploi de la cible&gt; phase FINALE"………….cible artisanale H (LED =&gt; 8m. amorce ZPFU 1p.) + STM.MM</t>
  </si>
  <si>
    <t>SIGNAL EXISTANT "réemploi de la cible&gt; phase FINALE"………….cible artisanale R (LED =&gt; 8m. amorce ZPFU 1p.) + STM.MM</t>
  </si>
  <si>
    <t>SIGNAL EXISTANT "phase FINALE"...OEILLETON (LED =&gt; 8m. amorce ZPFU 1p.)</t>
  </si>
  <si>
    <t>SIGNAL EXISTANT : ajout d'un Cm Bloquage</t>
  </si>
  <si>
    <t>SIGNAL EXISTANT : Cm Bloquage EXISTANT</t>
  </si>
  <si>
    <t>SIGNAL EXISTANT : ajout d'un Caisson 80 "TIV30" NOUVEAU</t>
  </si>
  <si>
    <t>SIGNAL EXISTANT : ID 1-2 EXISTANT</t>
  </si>
  <si>
    <t>SIGNAL EXISTANT : ID 1-2-3 EXISTANT</t>
  </si>
  <si>
    <t>SIGNAL EXISTANT : ajout d'un Caisson Lumineux 66 "G" NOUVEAU</t>
  </si>
  <si>
    <t>SIGNAL EXISTANT : Caisson 80 "TIV30" EXISTANT</t>
  </si>
  <si>
    <t>SIGNAL EXISTANT : Caisson 80 "TIV30" EXISTANT + STM</t>
  </si>
  <si>
    <t>SIGNAL EXISTANT : Caisson 80 "TIV40" EXISTANT</t>
  </si>
  <si>
    <t>SIGNAL EXISTANT : Caisson 80 "TIV50" EXISTANT</t>
  </si>
  <si>
    <t>SIGNAL EXISTANT : Caisson 80 "TIV60" EXISTANT</t>
  </si>
  <si>
    <t>SIGNAL EXISTANT : Caisson 80 "TIV80" EXISTANT + STM CRO</t>
  </si>
  <si>
    <t>SIGNAL EXISTANT : Caisson Lumineux 66 "G" EXISTANT</t>
  </si>
  <si>
    <t>SIGNAL EXISTANT "phase FINALE"…CAISSON G neuf</t>
  </si>
  <si>
    <t>SIGNAL EXISTANT : CAISSON G EXISTANT</t>
  </si>
  <si>
    <t>SIGNAL EXISTANT : Caisson 40 "HEURTOIR à 150m" NOUVEAU +SUPPORT NOUVEAU</t>
  </si>
  <si>
    <t>SIGNAL EXISTANT "remplacement cible&gt; Phase PROVISOIRE"….cible pour ID2-ID3(AMPOULE)</t>
  </si>
  <si>
    <t>SIGNAL EXISTANT "réemploi de la cible&gt; phase FINALE"………….cible artisanale pour ID2-ID3 (LED =&gt; 8m. amorce ZPFU 1p.)</t>
  </si>
  <si>
    <t>STM.CRO</t>
  </si>
  <si>
    <t>fleur de sol           cible K / piquet-SVM.s</t>
  </si>
  <si>
    <t>fleur de sol           cible K / piquet-SVM.s / repérage AR</t>
  </si>
  <si>
    <t>AND                    cible A / STM / fléche</t>
  </si>
  <si>
    <t>AND                    cible A / STM / 2x fléches</t>
  </si>
  <si>
    <t>AND                    cible A / STM</t>
  </si>
  <si>
    <t>AHD                    cible A / STM / pancarte "CAB"</t>
  </si>
  <si>
    <t>AHD                    cible A / STM / pancarte"CAB" / repérage AR</t>
  </si>
  <si>
    <t>AHD                    cible A / STM / pancarte "Signaux à droite" / Cm 160</t>
  </si>
  <si>
    <t>LeND                  cible A / STM</t>
  </si>
  <si>
    <t>LeND                  cible A  + oeil / STM / fléche</t>
  </si>
  <si>
    <t>LeND                  cible C + oeil / STM / pancarte "30" / pancarte "mi-blanche/mi-verte" (petit modèle)</t>
  </si>
  <si>
    <t>LeND                  cible C + oeil / STM / pancarte "Nf" / pancarte "mi-blanche/mi-verte" (petit modèle)</t>
  </si>
  <si>
    <t xml:space="preserve">LeND                  cible C + oeil / STM / pancarte "60" /  Pancarte "Nf" </t>
  </si>
  <si>
    <t xml:space="preserve">LeND                  cible C + oeil / STM / CF66 h160 SLD / pancarte "30" /  Pancarte "Z" </t>
  </si>
  <si>
    <t>LeND                  TIP 2 chiffres / CF66 h450 SLD / pancarte "Z" / Pancarte "30"</t>
  </si>
  <si>
    <t>LeHD                  cible A / STM / pancarte "ATC" / Cm 160</t>
  </si>
  <si>
    <t>LeND                  cible C / STM / repérage AR / Cm 160</t>
  </si>
  <si>
    <t>LeHD                  cible C / STM  / pancarte "Baissez Panto"</t>
  </si>
  <si>
    <t>LeHD                  cible C / STM / pancarte "Baissez Panto." / Cm 160</t>
  </si>
  <si>
    <t>LeHD                  cible F + oeil / STM</t>
  </si>
  <si>
    <t>LeND (à droite)    cible A / STM / fléche</t>
  </si>
  <si>
    <t>LeND (à droite)    cible F + oeil / STM / pancarte "30" / 2x fléches</t>
  </si>
  <si>
    <t>LeHD (à droite)    cible C / STM / pancarte "Baissez Panto"</t>
  </si>
  <si>
    <t>LoND                  cible C / STM  / CF80 "CAB"</t>
  </si>
  <si>
    <t>LoHD                  cible C / STM / CF80"BAISSER PANTO" à distance / Cm160</t>
  </si>
  <si>
    <t xml:space="preserve">LoHD                  cible H / STM / CF66 h450 "G" </t>
  </si>
  <si>
    <t>LoHDp                cible C / STM / CF80 "CAB" / pancarte "BAISSER PANTO" à distance / repérage AR</t>
  </si>
  <si>
    <t>LoND                  cible C + oeil / STM / CF66 h450 "120"</t>
  </si>
  <si>
    <t>LoND (à droite)    cible C + oeil / STM / CF66 h450 "120" / 1x fléche</t>
  </si>
  <si>
    <t>LoND (à droite)    cible C / STM / CF80 "CAB"</t>
  </si>
  <si>
    <t>LoHDp (à droite)  cible C / STM / CF80 "CAB" / pancarte "BAISSER PANTO" à distance / repérage AR</t>
  </si>
  <si>
    <t>LoHDp (à droite)  cible C / STM / CF80 "CAB" / pancarte "BAISSER PANTO" à distance</t>
  </si>
  <si>
    <t>NACELLE          cible A / STM / pancarte "R" / pancarte "LM"</t>
  </si>
  <si>
    <t>NACELLE          cible A / STM / CF80 "60" / Cm BLOCAGE</t>
  </si>
  <si>
    <t>NACELLE          cible C + oeil / STM</t>
  </si>
  <si>
    <t>NACELLE          cible C + oeil / STM / CF80 "60"</t>
  </si>
  <si>
    <t>NACELLE          cible C + oeil / STM / CF80 "60" / pancarte "Z"</t>
  </si>
  <si>
    <t>NACELLE          cible C + oeil / STM / CF80 "TIV30" / TI66(h450) "G" / pancarte "Z"</t>
  </si>
  <si>
    <t>NACELLE          cible C + oeil / STM / TI66(h450) "80" / TI66(h450) "120" / CF80 "ETCS N2"</t>
  </si>
  <si>
    <t>NACELLE          cible F / STM / pancarte "LM" / pancarte "R" / Cm BLOCAGE</t>
  </si>
  <si>
    <t>NACELLE          cible F + oeil / STM /  TI66(h450) "120"</t>
  </si>
  <si>
    <t>NACELLE          cible F + oeil / STM / CF80 "60" / TI66(h250) "TLD" / pancarte "Z"</t>
  </si>
  <si>
    <t>NACELLE          cible H + oeil / STM / TI66(h450) "G"</t>
  </si>
  <si>
    <t>NACELLE          cible H + oeil / STM / TI66(h450) "G" / pancarte "R"</t>
  </si>
  <si>
    <t>NACELLE          cible H + oeil / STM / TI66(h450) "G" / CF80 "60"</t>
  </si>
  <si>
    <t>NACELLE          cible H + oeil / STM / TI66(h450) "120" / CF80 "ETCS N2"</t>
  </si>
  <si>
    <t>NACELLE          STM / CL82 "80" / CL82 "120"</t>
  </si>
  <si>
    <t>seul sur VOLÉE STM / 1x  CL82 "120"</t>
  </si>
  <si>
    <t>TFsurélevé        CF80 "60" / STM / fléche</t>
  </si>
  <si>
    <t>TFsurélevé        CF80 "BAISSER PANTO" à distance / STM</t>
  </si>
  <si>
    <t>TFsurélevé        CFtypeB "TIV 160" / STM</t>
  </si>
  <si>
    <t xml:space="preserve">TFnormal          CFtypeB "TIV 200" / STM  </t>
  </si>
  <si>
    <t>TFnormal          CF80 "ETCS 1" / STM</t>
  </si>
  <si>
    <t>TFnormal          CF80 "ETCS 1" / STM / 1x fléche</t>
  </si>
  <si>
    <t>TFnormal          CF80 "BAISSER PANTO" à distance / STM</t>
  </si>
  <si>
    <t>TFnormal          CF80 "BAISSER PANTO" d'exécution" / STM</t>
  </si>
  <si>
    <t>TFnormal          CF80 "BAISSER PANTO" d'exécution</t>
  </si>
  <si>
    <t>TFnormal          CF80 "BAISSER PANTO" fin de parcours / STM</t>
  </si>
  <si>
    <t>TFnormal          CF80 "BAISSER PANTO" fin de parcours</t>
  </si>
  <si>
    <t>TFnormal          CF80 "BAISSER PANTO 3000" fin de parcours / STM</t>
  </si>
  <si>
    <t>TFnormal          CF80 "BAISSER PANTO 25000 LGV" fin de parcours / STM</t>
  </si>
  <si>
    <t>LeDp                CF80 "BAISSER PANTO" à distance / STM</t>
  </si>
  <si>
    <t>LeDp                CF80 "BAISSER PANTO" d'exécution / STM</t>
  </si>
  <si>
    <t>LeDp                CF80 "BAISSER PANTO" d'exécution</t>
  </si>
  <si>
    <t>LeDp                CF80 "BAISSER PANTO 1500" fin de parcours</t>
  </si>
  <si>
    <t>LeDp                CF80 "BAISSER PANTO 25000" fin de parcours / STM</t>
  </si>
  <si>
    <t>LeDp                CF80 "COUPER COURANT" d'exécution" / STM</t>
  </si>
  <si>
    <t>LeDp                CF80 "COUPER COURANT" d'exécution</t>
  </si>
  <si>
    <t>LeDp                CF80 "COUPER COURANT" fin de parcours / STM</t>
  </si>
  <si>
    <t>LeDp                CF80 "COUPER COURANT" fin de parcours</t>
  </si>
  <si>
    <t xml:space="preserve">LeDp                CF80 "fin CAB" / STM  </t>
  </si>
  <si>
    <t>LeDp                CF80 "P" / STM</t>
  </si>
  <si>
    <t>LeDp                CL66 "BAISSER PANTO" à distance</t>
  </si>
  <si>
    <t>LeDp                CL82 "TIV 120"</t>
  </si>
  <si>
    <t>LeDp                CL82 "P"</t>
  </si>
  <si>
    <t>LeDp (à droite)  CF80 "BAISSER PANTO" à distance / STM</t>
  </si>
  <si>
    <t>LeDp (à droite)  CF80 "BAISSER PANTO" d'exécution / STM</t>
  </si>
  <si>
    <t>LeDp (à droite)   CF80 "BAISSER PANTO" d'exécution</t>
  </si>
  <si>
    <t>LeDp (à droite)   CF80 "BAISSER PANTO 1500" fin de parcours</t>
  </si>
  <si>
    <t>LeDp (à droite)   CF80 "BAISSER PANTO 25000" fin de parcours / STM</t>
  </si>
  <si>
    <t>LeDp (à droite)   CF80 "COUPER COURANT" d'exécution / STM</t>
  </si>
  <si>
    <t>LeDp (à droite)   CF80 "COUPER COURANT" d'exécution</t>
  </si>
  <si>
    <t>LeDp (à droite)   CF80 "COUPER COURANT" fin de parcours / STM</t>
  </si>
  <si>
    <t>LeDp (à droite)   CF80 "COUPER COURANT" fin de parcours</t>
  </si>
  <si>
    <t xml:space="preserve">LeDp (à droite)   CF80 "fin CAB" / STM  </t>
  </si>
  <si>
    <t>LeDp (à droite)   CF80 "P" / STM</t>
  </si>
  <si>
    <t>LeDp (à droite)   CL66 "BAISSER PANTO" à distance</t>
  </si>
  <si>
    <t>ID 1-2-3</t>
  </si>
  <si>
    <t>pancarte  "ARRET" (B/N)</t>
  </si>
  <si>
    <t>pancarte  "30" (N/B)</t>
  </si>
  <si>
    <t>pancarte CHEVRON "V" (N/B)</t>
  </si>
  <si>
    <t>pancarte "G"</t>
  </si>
  <si>
    <t>pancarte REV</t>
  </si>
  <si>
    <t>pancarte Km 2,4</t>
  </si>
  <si>
    <t>pancarte Km 4,9</t>
  </si>
  <si>
    <t>pancarte Z</t>
  </si>
  <si>
    <t>pancarte 60</t>
  </si>
  <si>
    <t>pancarte SECTA      XXXm</t>
  </si>
  <si>
    <t>pancarte ATC</t>
  </si>
  <si>
    <t>pancarte ATC + Plaque de repérage</t>
  </si>
  <si>
    <t>pancarte CAB + /</t>
  </si>
  <si>
    <t>pancarte CAB + //</t>
  </si>
  <si>
    <t>pancarte CAB + ///</t>
  </si>
  <si>
    <t>pancarte FIN CAB + G</t>
  </si>
  <si>
    <t>pancarte  "ARRET" (B/N) + fléche</t>
  </si>
  <si>
    <t>pancarte  "ARRET" (B/N) + 2x fléches</t>
  </si>
  <si>
    <t>pancarte réduite "30" (N/B)</t>
  </si>
  <si>
    <t>pancarte réduite  "ARRET" (B/N)</t>
  </si>
  <si>
    <t>pancarte réduite "Z" (N/B)</t>
  </si>
  <si>
    <t>pancarte réduite CHEVRON "V" (N/B)</t>
  </si>
  <si>
    <t>pancarte réduite Km 4,9</t>
  </si>
  <si>
    <t>jalon M / POINT ( 2x Cm 16.A.8.4.4 + 1x A.Tr )</t>
  </si>
  <si>
    <t>jalon M / POINT ( 1x A.Tr )</t>
  </si>
  <si>
    <t>REPERE "F" / POINT ( 1x Cm 16.A.8.4.4)</t>
  </si>
  <si>
    <t>REPERE "F" / POINT ( 2x Cm 16.A.8.4.4 )</t>
  </si>
  <si>
    <t>REPERE "F" / POINT ( 2x Cm 16.A.8.4.4 + 1x Bn.A.Pt DBC )</t>
  </si>
  <si>
    <t>REPERE "F" / POINT ( 3x Cm 16.A.8.4.4 )</t>
  </si>
  <si>
    <t>REPERE "F" / POINT ( 1x A.Tr)</t>
  </si>
  <si>
    <t>REPERE "F" / POINT ( 2x Cm 16.A.8.4.4 + 1x A.Tr)</t>
  </si>
  <si>
    <t>REPERE "NF" / POINT ( 1x Bn.A.PT DBC )</t>
  </si>
  <si>
    <t>REPERE "NF" / POINT ( 3x Cm 16.A.8.4.4 + 1x Bn.A.PT DBC )</t>
  </si>
  <si>
    <t>REPERE "NF" / POINT ( 1x Cm 16.A.8.4.4)</t>
  </si>
  <si>
    <t>REPERE "NF" / POINT ( 2x Cm 16.A.8.4.4 )</t>
  </si>
  <si>
    <t>REPERE "NF" / POINT ( 3x Cm 16.A.8.4.4 )</t>
  </si>
  <si>
    <t>REPERE "NF" / POINT ( 2x Cm 16.A.8.4.4 + 1x Bn.A.PT DBC )</t>
  </si>
  <si>
    <t>REPERE "NF" / POINT ( 2x Cm 16.A.8.4.4 + 1x A.Tr )</t>
  </si>
  <si>
    <t>REPERE "NF" / POINT ( 2x Cm 16.A.8.4.4 +  1x Cm.Ag )</t>
  </si>
  <si>
    <t>POINT ( 1x Cm 16.A.8.4.4 )</t>
  </si>
  <si>
    <t>POINT ( 2x Cm 16.A.8.4.4 )</t>
  </si>
  <si>
    <t>POINT ( 3x Cm 16.A.8.4.4 )</t>
  </si>
  <si>
    <t>POINT ( 4x Cm 16.A.8.4.4 )</t>
  </si>
  <si>
    <t>POINT ( 5x Cm 16.A.8.4.4 )</t>
  </si>
  <si>
    <t>POINT ( 6x Cm 16.A.8.4.4 )</t>
  </si>
  <si>
    <t>POINT ( 2x Cm 16.A.8.4.4 + 1x A.Tr )</t>
  </si>
  <si>
    <t>POINT ( 3x Cm 16.A.8.4.4 + 1x A.Tr )</t>
  </si>
  <si>
    <t>POINT ( 2x Cm 16.A.8.4.4 + 1x Cm.Ag)</t>
  </si>
  <si>
    <t>POINT ( 3x Cm 16.A.8.4.4 + 1x Cm.Ag )</t>
  </si>
  <si>
    <t>POINT ( 2x Cm 16.A.8.4.4 + 1x Bn.A.PT DBC )</t>
  </si>
  <si>
    <t>POINT ( 3x Cm 16.A.8.4.4 + 1x Bn.A.PT DBC )</t>
  </si>
  <si>
    <t xml:space="preserve">POINT ( TÉL ) </t>
  </si>
  <si>
    <t xml:space="preserve">POINT ( 1x TÉL + 1x Bn.A.PT DAA) </t>
  </si>
  <si>
    <t>POINT ( 1x Bn.A.Pt DCV )</t>
  </si>
  <si>
    <t>POINT ( 1x A.Tr )</t>
  </si>
  <si>
    <t>POINT ( 1x A.Tr + TÉL )</t>
  </si>
  <si>
    <t xml:space="preserve">POINT ( 1x Cm.Ag ) </t>
  </si>
  <si>
    <t xml:space="preserve">POINT ( 1x Cm.Ag + TÉL ) </t>
  </si>
  <si>
    <t>POINT ( 2x Cm.Ag )</t>
  </si>
  <si>
    <t xml:space="preserve">POINT ( 2x Cm.Ag + TÉL ) </t>
  </si>
  <si>
    <t xml:space="preserve">POINT ( 1x A.Tr + 1x Cm.Ag ) </t>
  </si>
  <si>
    <t xml:space="preserve">POINT ( 1x A.Tr + 1x Cm.Ag + 3xCm 16.A.8.4.4  ) </t>
  </si>
  <si>
    <t xml:space="preserve">POINT ( 1x A.Tr + 1x Cm.Ag + TÉL ) </t>
  </si>
  <si>
    <t xml:space="preserve">POINT ( 2x A.Tr + 1 TÉL) </t>
  </si>
  <si>
    <t xml:space="preserve">POINT ( 3x A.Tr + 1 TÉL) </t>
  </si>
  <si>
    <t xml:space="preserve">POINT ( 3x A.Tr + 1x Cm.Ag + 1 TÉL) </t>
  </si>
  <si>
    <t xml:space="preserve">POINT ( 3x A.Tr + 2x Cm.Ag + 1 TÉL) </t>
  </si>
  <si>
    <t xml:space="preserve">POINT ( 2x A.Tr + 1x Cm.Ag + TÉL ) </t>
  </si>
  <si>
    <t xml:space="preserve">POINT ( 2x A.Tr + 3x Cm.Ag + TÉL ) </t>
  </si>
  <si>
    <t xml:space="preserve">POINT ( 3x A.Tr + 2x Cm.Ag ) </t>
  </si>
  <si>
    <t xml:space="preserve">POINT ( 1x A.Tr + 2x Cm.Ag ) </t>
  </si>
  <si>
    <t xml:space="preserve">POINT ( 1x A.Tr + 2x Cm.Ag + TÉL ) </t>
  </si>
  <si>
    <t xml:space="preserve">POINT ( 1x A.Tr + 4x Cm.Ag ) </t>
  </si>
  <si>
    <t xml:space="preserve">POINT ( 1x A.Tr  + 1x RE8.24P3 + 1xCm.Au + TÉL ) </t>
  </si>
  <si>
    <t xml:space="preserve">POINT ( 1x A.Tr + 1x Cm.Ag +2x Cm 16.A.8.4.4 ) </t>
  </si>
  <si>
    <t xml:space="preserve">POINT ( 1x A.Tr + 3x Cm.Ag +1x DAMC + 3x RE8.24P3 +1x Cm à bouton ) </t>
  </si>
  <si>
    <t xml:space="preserve">POINT ( 1x A.Tr + 1x Cm.Ag + 3x VCm + 3x RE8.24P3 + +1x sonnerie + TÉL ) </t>
  </si>
  <si>
    <t xml:space="preserve">POINT ( 1x Cm.Ag + 1x VCm + 3x RE8.24P3 + 1x Cm à bouton ) </t>
  </si>
  <si>
    <t>POINT ( 1x A.Tr + 1x Cm.Ag + 5 ZEP + TÉL ) sur 2 poteaux [ferrure fabrication locale]</t>
  </si>
  <si>
    <t>POINT ( 1x Bp + 1x VAT +  TÉL)</t>
  </si>
  <si>
    <t>ligne HV à "copier / incérer les cellules copiée"</t>
  </si>
  <si>
    <t>EV (ZD)</t>
  </si>
  <si>
    <t>piquet-SVM.s + feu de heurtoir ROUGE</t>
  </si>
  <si>
    <t>piquet-SVM.s + feu de heurtoir VIOLET</t>
  </si>
  <si>
    <t>condo 22µF rilzané sur ferrure / cosses protégées par thermorétractable</t>
  </si>
  <si>
    <t>SVP-MM sur piquet</t>
  </si>
  <si>
    <t>intervalle de décharge sur piquet</t>
  </si>
  <si>
    <t>CADRE: SVM.s sur piquet {1x70mm² de 15m.} {2x cossesø10}</t>
  </si>
  <si>
    <t>TADdouble sur piquet + BU17(V1F1) + SVA.C + BU23(V1F2) {2x70mm² de 0,80m.sertis aux 2 extrémités ø10}x3</t>
  </si>
  <si>
    <t>TAD sur double piquet + BU20(V2F1) + SVA.C + BU26(V2F2) {2x70mm² de 0,80m.sertis aux 2 extrémités ø10}x3</t>
  </si>
  <si>
    <t>TAD sur piquet + SVa1000c-piquet-CVA V1F2 interconnectés 2x35mm² "79520473" {2x7,4mm² "79520774"} {2x70mm² "79520744"}</t>
  </si>
  <si>
    <t>TAD sur piquet + SVa1000c-piquet-CVA V2F1 interconnectés 2x35mm² "79520473" {2x7,4mm² "79520774"} {2x70mm² "79520744"}</t>
  </si>
  <si>
    <t>TAD sur piquet + SVa1000c-piquet-CVA V1F1 interconnectés 2x35mm² "79520473" {2x7,4mm² "79520774"} {2x95mm²}</t>
  </si>
  <si>
    <t>TAD sur piquet + SVa1000c-piquet-CVA V1F2 interconnectés 2x35mm² "79520473" {2x7,4mm² "79520774"} {2x95mm²}</t>
  </si>
  <si>
    <t>TAD sur piquet + SVa1000c-piquet-CVA V2F1 interconnectés 2x35mm² "79520473" {2x7,4mm² "79520774"} {2x95mm²}</t>
  </si>
  <si>
    <t>TAD sur piquet + SVa1000c-piquet-CVA V2F2 interconnectés 2x35mm² "79520473" {2x7,4mm² "79520774"} {2x95mm²}</t>
  </si>
  <si>
    <t>SVM.s sur piquet + piquet-CVA V1F2 + piquet-SVa1000c + piquet-CVA V1F1 {1xBIA} {2x7,4mm² "79520774"} {2x70mm² "79520744"}x3</t>
  </si>
  <si>
    <t>SVM.s sur piquet + piquet-CVA V2F1 + piquet-SVa1000c + piquet-CVA V2F2 {1xBIA} {2x7,4mm² "79520774"} {2x70mm² "79520744"}x3</t>
  </si>
  <si>
    <t>SVM.s sur piquet + piquet-CVA V2F1 + piquet-SVa1000c + piquet-CVA V2F2  {2x7,4mm² "79520774"} {2x70mm² "79520744"}x3</t>
  </si>
  <si>
    <t>SVM.s sur piquet + piquet-CVA V1F2 + piquet-SVa1000c + piquet-CVA V1F1  {1x7,4mm² "79520774"} {2x95mm²}x3 + BIA</t>
  </si>
  <si>
    <t>SVM.s sur piquet (BRB +TAD.SP) + piquet-CVA V2F1 + piquet-SVa1000c + piquet-CVA V2F2  {1x7,4mm² "79520774"} {2x95mm²}x3 + BIA</t>
  </si>
  <si>
    <t>SVM.s sur piquet + piquet-CVA V1F1 + piquet-SVa1000c + piquet-CVA V1F2  {1x7,4mm² "79520774"} {2x95mm²}x3 + BIA + SDCP6 avec BIA</t>
  </si>
  <si>
    <t>SVM.s sur piquet + piquet-CVA V2F1 + piquet-SVa1000c + piquet-CVA V2F2  {1x7,4mm² "79520774"} {2x95mm²}x3 + BIA + SDCP6 avec BIA</t>
  </si>
  <si>
    <t>SVM.s sur piquet TV.THD2+ RESISTANCE{1x7,4mm² "79520777"} à la voie</t>
  </si>
  <si>
    <t>SVM.s sur piquet TV.THD2{1x7,4mm² "79520777"} à la voie</t>
  </si>
  <si>
    <t>SVM sur piquet avec rac.BIA + {1x7,4mm² "79520777"} à la voie</t>
  </si>
  <si>
    <t>SDCP6 sur piquet avec rac.BIA</t>
  </si>
  <si>
    <t>SDCP2 sur piquet avec racc {2x7,42mm² (4m. + 3m.) sertis à 1 extrémité ø10}</t>
  </si>
  <si>
    <t>Boîtier Cm + 2x Voyant + 2xCm.B EXISTANT</t>
  </si>
  <si>
    <t>Mise en conformité du moteur PN EXISTANT</t>
  </si>
  <si>
    <t>Moteur PN EXISTANT</t>
  </si>
  <si>
    <t>Feu PN Passage en Diode + sonnerie + cables venant du centre</t>
  </si>
  <si>
    <t>Feu PN Diode + sonnerie</t>
  </si>
  <si>
    <t xml:space="preserve">Sonnerie PN </t>
  </si>
  <si>
    <t>Téléphone PN EXISTANT</t>
  </si>
  <si>
    <t>CI 180 sur piquet équipée boulons-rondelles-cosses {5x70mm² (3x4m. + 2x2,50m.) sertis à 1 extrémité ø10}</t>
  </si>
  <si>
    <t>CI 430 sur piquet équipée boulons-rondelles-cosses {5x70mm² (3x4m. + 2x2,50m.) sertis à 1 extrémité ø10}</t>
  </si>
  <si>
    <t>CI 1000 équipée boulons-rondelles-cosses {5x185mm² (3x4m. + 2x2,50m.) sertis à 1 extrémité ø10}</t>
  </si>
  <si>
    <t>CI 1400 équipée boulons-rondelles-cosses {5x185mm² (3x4m. + 2x2,50m.) sertis à 1 extrémité ø10}</t>
  </si>
  <si>
    <t>CI 180 sur piquet équipée boulons-rondelles-cosses {5x95mm² (3x4m. + 2x2,50m.) sertis à 1 extrémité ø10}</t>
  </si>
  <si>
    <t>CI 430 sur piquet équipée boulons-rondelles-cosses {5x95mm² (3x4m. + 2x2,50m.) sertis à 1 extrémité ø10}</t>
  </si>
  <si>
    <t>CI 1000 équipée boulons-rondelles-cosses {5x240mm² (3x4m. + 2x2,50m.) sertis à 1 extrémité ø10}</t>
  </si>
  <si>
    <t>CI 1000 équipée boulons-rondelles-cosses {5x240mm² (3x4m. + 2x2,50m.) sertis à 1 extrémité ø10} + CPS-50-0,1C pour accord</t>
  </si>
  <si>
    <t>CI 1400 équipée boulons-rondelles-cosses {5x240mm² (3x4m. + 2x2,50m.) sertis à 1 extrémité ø10}</t>
  </si>
  <si>
    <t>CI 1400 équipée boulons-rondelles-cosses {5x240mm² (3x4m. + 2x2,50m.) sertis à 1 extrémité ø10} + CPS-50-0,1C pour accord</t>
  </si>
  <si>
    <t>CI 1400 équipée boulons-rondelles-cosses {5x240mm² (3x4m. + 2x2,50m.) sertis à 1 extrémité ø10} + CPS-50-0,1C pour mise en résonnance</t>
  </si>
  <si>
    <t>CRO DIRECT (apres SDCP10) sur traverses INCONNUES (rail U NON CONNU) {2x7,42mm² (4m. + 3m.) sertis à 1 extrémité ø7} {1x blochet}</t>
  </si>
  <si>
    <t>CRO DIRECT (apres SDCP10) sur traverses béton (rail U80-nlle norme U60) {2x7,42mm² (4m. + 3m.) sertis à 1 extrémité ø7} {1x blochet}</t>
  </si>
  <si>
    <t>SDCP2 sur piquet + CRO sur traverses INCONNUES (rail U NON CONNU) {2x7,42mm² (4m. + 3m.) sertis à 1 extrémité ø7} {1x blochet}</t>
  </si>
  <si>
    <t>SDCP2 sur piquet + CRO sur traverses bois {2x7,42mm² (4m. + 3m.) sertis à 1 extrémité ø7} {1x blochet}</t>
  </si>
  <si>
    <t>SDCP2 sur piquet + CRO sur traverses béton (rail U33-nlle norme U46) {2x7,42mm² (4m. + 3m.) sertis à 1 extrémité ø7} {1x blochet}</t>
  </si>
  <si>
    <t>SDCP2 sur piquet + CRO sur traverses béton (rail U36-nlle norme U50) {2x7,42mm² (4m. + 3m.) sertis à 1 extrémité ø7} {1x blochet}</t>
  </si>
  <si>
    <t>SDCP2 sur piquet + CRO sur traverses béton (rail U80-nlle norme U60) {2x7,42mm² (4m. + 3m.) sertis à 1 extrémité ø7} {1x blochet}</t>
  </si>
  <si>
    <t>CRO DIRECT (apres SDCP10) sur traverses INCONNUES (rail U NON CONNU) {2x7,42mm² (4m. + 3m.) sertis à 1 extrémité ø7} {2x blochet}</t>
  </si>
  <si>
    <t>CRO DIRECT (apres SDCP6) sur traverses INCONNUES (rail U NON CONNU) {2x7,42mm² (4m. + 3m.) sertis à 1 extrémité ø7} {2x blochet}</t>
  </si>
  <si>
    <t>CRO DIRECT (apres SDCP10)  sur traverses béton (rail U80-nlle norme U60) {2x7,42mm² (4m. + 3m.) sertis à 1 extrémité ø7} {2x blochets}</t>
  </si>
  <si>
    <t>CRO DIRECT (apres SDCP10)  sur traverses béton (rail U33-nlle norme U46) {2x7,42mm² (4m. + 3m.) sertis à 1 extrémité ø7} {2x blochets}</t>
  </si>
  <si>
    <t>SDCP2 sur piquet + CRO sur traverses INCONNUES (rail U NON CONNU) {2x7,42mm² (4m. + 3m.) sertis à 1 extrémité ø7} {2x blochets}</t>
  </si>
  <si>
    <r>
      <t xml:space="preserve">SDCP2 sur piquet + CRO </t>
    </r>
    <r>
      <rPr>
        <b/>
        <u/>
        <sz val="10"/>
        <rFont val="Arial"/>
        <family val="2"/>
      </rPr>
      <t>COURT</t>
    </r>
    <r>
      <rPr>
        <sz val="10"/>
        <rFont val="Arial"/>
        <family val="2"/>
      </rPr>
      <t xml:space="preserve"> sur traverses INCONNUES (rail U NON CONNU) {2x7,42mm² (4m. + 3m.) sertis à 1 extrémité ø7} {2x blochets}</t>
    </r>
  </si>
  <si>
    <t>SDCP2 sur piquet + CRO sur traverses bois {2x7,42mm² (4m. + 3m.) sertis à 1 extrémité ø7} {2x blochets}</t>
  </si>
  <si>
    <t>SDCP2 sur piquet + CRO sur traverses béton (rail U33-nlle norme U46) {2x7,42mm² (4m. + 3m.) sertis à 1 extrémité ø7} {2x blochets}</t>
  </si>
  <si>
    <t>SDCP2 sur piquet + CRO sur traverses béton (rail U36-nlle norme U50) {2x7,42mm² (4m. + 3m.) sertis à 1 extrémité ø7} {2x blochets}</t>
  </si>
  <si>
    <t>SDCP2 sur piquet + CRO sur traverses béton (rail U80-nlle norme U60) {2x7,42mm² (4m. + 3m.) sertis à 1 extrémité ø7} {2x blochets}</t>
  </si>
  <si>
    <t>SDCP6 sur piquet (pédale) + SDCP2 sur piquet + CRO &gt;&gt;&gt; MODIF Mise à la terre</t>
  </si>
  <si>
    <t>déto sur support "INCONNU"</t>
  </si>
  <si>
    <t>déto sur support "HAUT"</t>
  </si>
  <si>
    <t>déto sur guide 50 "BAS"</t>
  </si>
  <si>
    <t>SDCP6 sur piquet avec rac.[Pd]1xCo. + 1x Pd. électromécanique forfex "79502304"</t>
  </si>
  <si>
    <t>SDCP6 sur piquet avec rac.[Pd]1xCo. + 1x Pd. électromécanique forfex FLECHÉE GAUCHE "79502306"</t>
  </si>
  <si>
    <t>SVM.S sur piquet avec rac.[Pd]1xCo. + 1x Pd. électromécanique forfex FLECHÉE GAUCHE "79502306"</t>
  </si>
  <si>
    <t>SVM sur piquet avec rac.[Pd]2xCo.+ 1x Pd. électromécanique PAULVE Droite + 1x Pd. électromécanique FORFEX Gauche</t>
  </si>
  <si>
    <t>SVM sur piquet avec rac.[Pd]2xCo.+ 1x Pd. électromécanique PAULVE Droite ''79502308'' + 1x Pd. électromécanique FORFEX Gauche ''79502306''</t>
  </si>
  <si>
    <t>SVM sur piquet avec rac.[Pd]2xCo.+ 1x Pd. électromécanique PAULVE Gauche ''79502309'' + 1x Pd. électromécanique FORFEX Droite ''79502305''</t>
  </si>
  <si>
    <t>SVM sur piquet avec rac.[Pd]2xCo.+ 1x Pd. électromécanique PAULVE GAUCHE + 1x Pd. électromécanique FORFEX Droite</t>
  </si>
  <si>
    <t>SDCP10 sur piquet avec rac.[Pd]1xCo. + 1x Pd. électromécanique forfex "79502304"</t>
  </si>
  <si>
    <t>SVM.s sur piquet avec rac.[Pd]1xCo.+ 1x Pd. électromécanique forfex "79502304"</t>
  </si>
  <si>
    <t>SDCP6 sur piquet avec rac.[Pd]2xCo.+ 2x Pd. électromécanique silec cotor "79502303"</t>
  </si>
  <si>
    <t>SVM.s sur piquet avec rac.[Pd]1xCo.+ 1x Pd. électromécanique silec cotor "79502303"</t>
  </si>
  <si>
    <t>SVM sur piquet avec rac.[Pd]2xCo.+ 1x Pd. électromécanique silec cotor "79502306" .+ 1x Pd. électromécanique silec cotor "79502308"</t>
  </si>
  <si>
    <t>SVM.S sur piquet 1xPd D50 + 1x Pd D39 (Pd Electronique)</t>
  </si>
  <si>
    <t>Ag. à levier: SVM sur piquet avec rac.[2xPaulvé]4xCo.</t>
  </si>
  <si>
    <t>Dr: SVM sur piquet avec rac.[MOT]1xCo.</t>
  </si>
  <si>
    <t>Dr: SVM sur piquet avec rac.[MOT]1xCo. / avec rac.[1xPaulvé]2xCo.</t>
  </si>
  <si>
    <t>Ag. 0,11: SVM sur piquet avec rac.[MOT]1xCo.</t>
  </si>
  <si>
    <t>Ag. 0,11: SVM sur piquet avec rac.[2xPaulvé]2xCo.</t>
  </si>
  <si>
    <t>Ag. 0,11: SVM sur piquet avec rac.[MOT]1xCo. / avec rac.[2xPaulvé]4xCo.</t>
  </si>
  <si>
    <t>Ag. 0,11: SVM sur piquet avec rac.[MOT]1xCo. / avec rac.[2xVCC]4xCo.</t>
  </si>
  <si>
    <t>Ag. 0,11: SVM MOT C + 1 piquet avec rac.[MOT]1xCo. /  avec rac. VERS SVM MOT K</t>
  </si>
  <si>
    <t>Ag. 0,11: SVM MOT K sur 1 piquet avec rac.[4xPaulvé]8xCo. (TJD)  /  avec rac. VERS SVM MOT C</t>
  </si>
  <si>
    <t>Ag. 0,11: SVM MOT K sur 1 piquet avec rac.[4xVCC]8xCo. (TJD)  /  avec rac. VERS SVM MOT C</t>
  </si>
  <si>
    <t>Ag. 0,13: SVM sur piquet avec rac.[MOT]1xCo.</t>
  </si>
  <si>
    <t>Ag. 0,13: SVM sur piquet avec rac.[MOT]1xCo. / avec rac.[2xPaulvé]4xCo.</t>
  </si>
  <si>
    <t>Ag. 0,034: SVM sur piquet avec rac.[MOT]1xCo.</t>
  </si>
  <si>
    <t>Ag. 0,034: SVM sur piquet avec rac.[MOT]1xCo. / avec rac.[2xPaulvé]4xCo.</t>
  </si>
  <si>
    <t>Ag. 0,0654: SVM sur piquet avec rac.[MOT]1xCo.</t>
  </si>
  <si>
    <t>Ag. 0,0654: SVM sur piquet avec rac.[MOT]1xCo. / avec rac.[2xPaulvé]4xCo.</t>
  </si>
  <si>
    <t>Ag. 0,085: SVM sur piquet avec rac.[MOT]1xCo.</t>
  </si>
  <si>
    <t>Ag. 0,085: SVM sur piquet avec rac.[MOT]1xCo. / avec rac.[2xVCC]4xCo.</t>
  </si>
  <si>
    <t>Ag. 0,085: PHASE PROVISOIRE sur ancienne SVM AG</t>
  </si>
  <si>
    <t>Ag. 0,085: SVM sur piquet avec rac.[MOT]1xCo. / avec rac.[2xPaulvé]4xCo.</t>
  </si>
  <si>
    <t>Ag. 0,011: SVM sur piquet avec rac.[MOT]1xCo.</t>
  </si>
  <si>
    <t>Ag. 0,011: SVM sur piquet avec rac.[MOT]1xCo. / avec rac.[2xVCC]4xCo.</t>
  </si>
  <si>
    <t>Ag. 0,011: SVM sur piquet avec rac.[MOT]1xCo. / avec rac.[2xPaulvé]4xCo.</t>
  </si>
  <si>
    <t>Ag. 0,0218 (POINTE) : SVM sur piquet avec rac.[MOT]1xCo. / avec rac.[2xVCC]4xCo.</t>
  </si>
  <si>
    <t>Ag. 0,0218 (POINTE) : SVM sur piquet avec rac.[2xPaulvé]2xCo.</t>
  </si>
  <si>
    <t>Ag. 0,0218 (COEUR) : SVM sur piquet avec rac.[MOT]1xCo. / avec rac.[2xVCC]4xCo.</t>
  </si>
  <si>
    <t>Ag. 0,0218 (COEUR) : SVM sur piquet avec rac.[4xPaulvé]4xCo.</t>
  </si>
  <si>
    <t>thermostat dans SVM.s sur piquet</t>
  </si>
  <si>
    <t>RCH lames: SVM sur piquet</t>
  </si>
  <si>
    <t>RCH VCC: SVM sur piquet {8x1,91mm² (4x4m. + 4x2,50m.) connecteur RCH soudé a 1 extrémité}</t>
  </si>
  <si>
    <t>RCH lames: SDCP6 sur piquet</t>
  </si>
  <si>
    <t>RCH VCC: SDCP6 sur piquet {8x1,91mm² (4x4m. + 4x2,50m.) connecteur RCH soudé a 1 extrémité}</t>
  </si>
  <si>
    <t>EuroBalise Fixe (jeu de 2)</t>
  </si>
  <si>
    <t>EuroBalise Fixe (jeu de 4)</t>
  </si>
  <si>
    <t xml:space="preserve">balise KVB numérique "commutable" &gt;SN (blanc) + SDCP6 sur piquet avec rac.[SN]1xCo.            (traverses NON CONNUES) </t>
  </si>
  <si>
    <t xml:space="preserve">balise KVB numérique  "fixe " &gt;SN (noir)                                                                                     (traverses NON CONNUES) </t>
  </si>
  <si>
    <t xml:space="preserve">balise KVB numérique ou analogique "marqueur" &gt;M (noir)                                                          (traverses NON CONNUES) </t>
  </si>
  <si>
    <t xml:space="preserve">balise KVB numérique "commutable" &gt;SN (blanc) + SDCP6 sur piquet avec rac.[SN]1xCo.            (traverses BOIS) </t>
  </si>
  <si>
    <t xml:space="preserve">balise KVB numérique  "fixe " &gt;SN (noir)                                                                                    (traverses BOIS) </t>
  </si>
  <si>
    <t xml:space="preserve">balise KVB numérique ou analogique "marqueur" &gt;M (noir)                                                           (traverses BOIS) </t>
  </si>
  <si>
    <t xml:space="preserve">balise KVB numérique "commutable" &gt;SN (blanc) + SDCP6 sur piquet avec rac.[SN]1xCo.            (traverses BI-BLOC) </t>
  </si>
  <si>
    <t xml:space="preserve">balise KVB numérique  "fixe " &gt;SN (noir)                                                                                    (traverses BI-BLOC) </t>
  </si>
  <si>
    <t xml:space="preserve">balise KVB numérique ou analogique "marqueur" &gt;M (noir)                                                          (traverses BI-BLOC) </t>
  </si>
  <si>
    <t>balise KVB numérique "commutable" &gt;SN (blanc) + SDCP6 sur piquet avec rac.[SN]1xCo.            (traverses MONO-BLOC)</t>
  </si>
  <si>
    <t>balise KVB numérique  "fixe " &gt;SN (noir)                                                                                    (traverses MONO-BLOC)</t>
  </si>
  <si>
    <t>balise KVB numérique ou analogique "marqueur" &gt;M (noir)                                                          (traverses MONO-BLOC)</t>
  </si>
  <si>
    <t xml:space="preserve">balise KVB numérique "commutable" &gt;SN (blanc) + SDCP6 sur piquet avec rac.[SN]1xCo.            (traverses MONO-BLOC aprés 08/1994: 7 954 5388) </t>
  </si>
  <si>
    <t xml:space="preserve">balise KVB numérique  "fixe " &gt;SN (noir)                                                                                    (traverses MONO-BLOC aprés 08/1994: 7 954 5388) </t>
  </si>
  <si>
    <t xml:space="preserve">balise KVB numérique ou analogique "marqueur" &gt;M (noir)                                                          (traverses MONO-BLOC aprés 08/1994: 7 954 5388) </t>
  </si>
  <si>
    <t xml:space="preserve">balise KVB numérique "commutable" &gt;SN (blanc) + SDCP6 sur piquet avec rac.[SN]1xCo            (traverses MONO-BLOC avant 08/1994: 7 954 5145) </t>
  </si>
  <si>
    <t xml:space="preserve">balise KVB numérique  "fixe " &gt;SN (noir)                                                                                   (traverses MONO-BLOC avant 08/1994: 7 954 5145) </t>
  </si>
  <si>
    <t xml:space="preserve">balise KVB numérique ou analogique "marqueur" &gt;M (noir)                                                          (traverses MONO-BLOC avant 08/1994: 7 954 5145) </t>
  </si>
  <si>
    <t xml:space="preserve">balise KVB numérique "commutable" &gt;SN (blanc) + SDCP6 sur piquet avec rac.[SN]1xCo            (traverses MONO-BLOC d'appareils Ag.: 7 954 5415) </t>
  </si>
  <si>
    <t xml:space="preserve">balise KVB numérique  "fixe " &gt;SN (noir)                                                                                   (traverses MONO-BLOC d'appareils Ag.: 7 954 5415) </t>
  </si>
  <si>
    <t xml:space="preserve">balise KVB numérique ou analogique "marqueur" &gt;M (noir)                                                         (traverses MONO-BLOC d'appareils Ag.: 7 954 5415) </t>
  </si>
  <si>
    <t xml:space="preserve">balise KVB analogique "commutable" &gt;Z ou YZ (blanc) + SDCP6 sur piquet avec rac.[SN]1xCo.     (traverses NON CONNUES) </t>
  </si>
  <si>
    <t xml:space="preserve">balise KVB analogique "fixe" &gt;F(noir) ou &gt;G(noir) ou D(noir) ou S1(noir)                                        (traverses NON CONNUES) </t>
  </si>
  <si>
    <t xml:space="preserve">balise KVB analogique "commutable" &gt;Z ou YZ (blanc) + SDCP6 sur piquet avec rac.[SN]1xCo..            (traverses BOIS) </t>
  </si>
  <si>
    <t xml:space="preserve">balise KVB analogique "fixe" &gt;F(noir) ou &gt;G(noir) ou D(noir) ou S1(noir)                                                (traverses BOIS) </t>
  </si>
  <si>
    <t xml:space="preserve">balise KVB numérique ou analogique "marqueur" &gt;M (noir)                                                                   (traverses BOIS) </t>
  </si>
  <si>
    <t xml:space="preserve">balise KVB analogique "commutable" &gt;Z ou YZ (blanc) + SDCP6 sur piquet avec rac.[SN]1xCo.           (traverses BI-BLOC) </t>
  </si>
  <si>
    <t xml:space="preserve">balise KVB analogique "fixe" &gt;F(noir) ou &gt;G(noir) ou D(noir) ou S1(noir)                                               (traverses BI-BLOC) </t>
  </si>
  <si>
    <t xml:space="preserve">balise KVB numérique ou analogique "marqueur" &gt;M (noir)                                                                 (traverses BI-BLOC) </t>
  </si>
  <si>
    <t>balise KVB analogique "commutable" &gt;Z ou YZ (blanc) + SDCP6 sur piquet avec rac.[SN]1xCo.            (traverses MONO-BLOC)</t>
  </si>
  <si>
    <t>balise KVB analogique "fixe" &gt;F(noir) ou &gt;G(noir) ou D(noir) ou S1(noir)                                                (traverses MONO-BLOC)</t>
  </si>
  <si>
    <t>balise KVB numérique ou analogique "marqueur" &gt;M (noir)                                                                  (traverses MONO-BLOC)</t>
  </si>
  <si>
    <t xml:space="preserve">balise KVB analogique "commutable" &gt;Z ou YZ (blanc) + SDCP6 sur piquet avec rac.[SN]1xCo.            (traverses MONO-BLOC aprés 08/1994: 7 954 5388) </t>
  </si>
  <si>
    <t xml:space="preserve">balise KVB analogique "fixe" &gt;F(noir) ou &gt;G(noir) ou D(noir) ou S1(noir)                                               (traverses MONO-BLOC aprés 08/1994: 7 954 5388) </t>
  </si>
  <si>
    <t xml:space="preserve">balise KVB numérique ou analogique "marqueur" &gt;M (noir)                                                                  (traverses MONO-BLOC aprés 08/1994: 7 954 5388) </t>
  </si>
  <si>
    <t xml:space="preserve">balise KVB analogique "commutable" &gt;Z ou YZ (blanc) + SDCP6 sur piquet avec rac.[SN]1xCo.            (traverses MONO-BLOC avant 08/1994: 7 954 5145) </t>
  </si>
  <si>
    <t xml:space="preserve">balise KVB analogique "fixe" &gt;F(noir) ou &gt;G(noir) ou D(noir) ou S1(noir)                                                (traverses MONO-BLOC avant 08/1994: 7 954 5145) </t>
  </si>
  <si>
    <t xml:space="preserve">balise KVB numérique ou analogique "marqueur" &gt;M (noir)                                                                  (traverses MONO-BLOC avant 08/1994: 7 954 5145) </t>
  </si>
  <si>
    <t xml:space="preserve">balise KVB analogique "commutable" &gt;Z ou YZ (blanc) + SDCP6 sur piquet avec rac.[SN]1xCo.            (traverses MONO-BLOC d'appareils Ag.: 7 954 5415) </t>
  </si>
  <si>
    <t xml:space="preserve">balise KVB analogique "fixe" &gt;F(noir) ou &gt;G(noir) ou D(noir) ou S1(noir)                                               (traverses MONO-BLOC d'appareils Ag.: 7 954 5415) </t>
  </si>
  <si>
    <t xml:space="preserve">balise KVB numérique ou analogique "marqueur" &gt;M (noir)                                                                  (traverses MONO-BLOC d'appareils Ag.: 7 954 5415) </t>
  </si>
  <si>
    <t>INTERRUPTEUR CATÉNAIRE</t>
  </si>
  <si>
    <t>commutateur 1958 d'extérieur à 4 circuits (sur levier I à crans)</t>
  </si>
  <si>
    <t>ligne EV à "copier / incérer les cellules copiée"</t>
  </si>
  <si>
    <t>SVM.RCH.2 Ag6678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</si>
</sst>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0"/>
      <name val="Arial Narrow"/>
      <family val="2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Calibri"/>
      <family val="2"/>
      <scheme val="minor"/>
    </font>
    <font>
      <b/>
      <sz val="16"/>
      <color rgb="FF0000FF"/>
      <name val="Arial"/>
      <family val="2"/>
    </font>
    <font>
      <sz val="16"/>
      <color rgb="FF0000FF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 Unicode MS"/>
    </font>
  </fonts>
  <fills count="2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A8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B0F0"/>
        <bgColor indexed="64"/>
      </patternFill>
    </fill>
    <fill>
      <patternFill patternType="lightUp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625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darkGray"/>
    </fill>
    <fill>
      <patternFill patternType="darkGray">
        <bgColor theme="1" tint="0.249977111117893"/>
      </patternFill>
    </fill>
    <fill>
      <patternFill patternType="solid">
        <fgColor rgb="FFCC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233">
    <xf numFmtId="0" fontId="0" fillId="0" borderId="0" xfId="0"/>
    <xf numFmtId="0" fontId="0" fillId="2" borderId="1" xfId="0" applyFill="1" applyBorder="1"/>
    <xf numFmtId="0" fontId="3" fillId="3" borderId="1" xfId="0" applyFont="1" applyFill="1" applyBorder="1"/>
    <xf numFmtId="0" fontId="0" fillId="2" borderId="2" xfId="0" applyFill="1" applyBorder="1"/>
    <xf numFmtId="0" fontId="0" fillId="3" borderId="2" xfId="0" applyFill="1" applyBorder="1"/>
    <xf numFmtId="0" fontId="0" fillId="3" borderId="1" xfId="0" applyFill="1" applyBorder="1"/>
    <xf numFmtId="0" fontId="0" fillId="4" borderId="0" xfId="0" applyFill="1"/>
    <xf numFmtId="0" fontId="3" fillId="4" borderId="0" xfId="0" applyFont="1" applyFill="1"/>
    <xf numFmtId="0" fontId="0" fillId="0" borderId="0" xfId="0" applyProtection="1"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0" fontId="11" fillId="8" borderId="4" xfId="2" applyFont="1" applyFill="1" applyBorder="1" applyAlignment="1" applyProtection="1">
      <alignment horizontal="left" vertical="center" wrapText="1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2" fillId="7" borderId="7" xfId="0" applyFont="1" applyFill="1" applyBorder="1" applyAlignment="1" applyProtection="1">
      <alignment horizontal="center" vertical="center"/>
      <protection locked="0"/>
    </xf>
    <xf numFmtId="0" fontId="13" fillId="7" borderId="7" xfId="0" applyFont="1" applyFill="1" applyBorder="1" applyAlignment="1" applyProtection="1">
      <alignment horizontal="center" vertical="center" wrapText="1"/>
      <protection locked="0"/>
    </xf>
    <xf numFmtId="0" fontId="9" fillId="7" borderId="7" xfId="0" applyFont="1" applyFill="1" applyBorder="1" applyAlignment="1" applyProtection="1">
      <alignment horizontal="center" vertical="center" wrapText="1"/>
      <protection locked="0"/>
    </xf>
    <xf numFmtId="0" fontId="11" fillId="8" borderId="7" xfId="2" applyFont="1" applyFill="1" applyBorder="1" applyAlignment="1" applyProtection="1">
      <alignment horizontal="left" vertical="center" wrapText="1"/>
      <protection locked="0"/>
    </xf>
    <xf numFmtId="0" fontId="9" fillId="9" borderId="7" xfId="0" applyFont="1" applyFill="1" applyBorder="1" applyAlignment="1" applyProtection="1">
      <alignment horizontal="center" vertical="center" wrapText="1"/>
      <protection locked="0"/>
    </xf>
    <xf numFmtId="10" fontId="9" fillId="9" borderId="7" xfId="0" applyNumberFormat="1" applyFont="1" applyFill="1" applyBorder="1" applyAlignment="1" applyProtection="1">
      <alignment horizontal="center" vertical="center" wrapText="1"/>
      <protection locked="0"/>
    </xf>
    <xf numFmtId="10" fontId="9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9" xfId="0" applyFont="1" applyFill="1" applyBorder="1" applyAlignment="1" applyProtection="1">
      <alignment vertical="center"/>
    </xf>
    <xf numFmtId="164" fontId="12" fillId="6" borderId="9" xfId="2" applyNumberFormat="1" applyFont="1" applyFill="1" applyBorder="1" applyAlignment="1" applyProtection="1">
      <alignment horizontal="left" vertical="center" wrapText="1"/>
    </xf>
    <xf numFmtId="0" fontId="11" fillId="8" borderId="9" xfId="2" applyFont="1" applyFill="1" applyBorder="1" applyAlignment="1" applyProtection="1">
      <alignment horizontal="left" vertical="center" wrapText="1"/>
      <protection locked="0"/>
    </xf>
    <xf numFmtId="9" fontId="0" fillId="6" borderId="10" xfId="0" applyNumberFormat="1" applyFill="1" applyBorder="1" applyAlignment="1" applyProtection="1">
      <alignment horizontal="center" vertical="center" wrapText="1"/>
    </xf>
    <xf numFmtId="10" fontId="0" fillId="0" borderId="10" xfId="0" applyNumberFormat="1" applyFill="1" applyBorder="1" applyAlignment="1" applyProtection="1">
      <alignment horizontal="center" vertical="center" wrapText="1"/>
    </xf>
    <xf numFmtId="9" fontId="15" fillId="6" borderId="9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1" xfId="0" applyNumberFormat="1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vertical="center"/>
    </xf>
    <xf numFmtId="0" fontId="12" fillId="0" borderId="10" xfId="0" applyFont="1" applyFill="1" applyBorder="1" applyAlignment="1" applyProtection="1">
      <alignment vertical="center"/>
    </xf>
    <xf numFmtId="164" fontId="12" fillId="6" borderId="13" xfId="2" applyNumberFormat="1" applyFont="1" applyFill="1" applyBorder="1" applyAlignment="1" applyProtection="1">
      <alignment horizontal="left" vertical="center" wrapText="1"/>
    </xf>
    <xf numFmtId="0" fontId="11" fillId="8" borderId="13" xfId="2" applyFont="1" applyFill="1" applyBorder="1" applyAlignment="1" applyProtection="1">
      <alignment horizontal="left" vertical="center" wrapText="1"/>
      <protection locked="0"/>
    </xf>
    <xf numFmtId="9" fontId="15" fillId="6" borderId="10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4" xfId="0" applyNumberFormat="1" applyFont="1" applyFill="1" applyBorder="1" applyAlignment="1" applyProtection="1">
      <alignment horizontal="center" vertical="center" wrapText="1"/>
    </xf>
    <xf numFmtId="0" fontId="14" fillId="6" borderId="10" xfId="0" applyFont="1" applyFill="1" applyBorder="1" applyAlignment="1" applyProtection="1">
      <alignment vertical="center"/>
    </xf>
    <xf numFmtId="164" fontId="12" fillId="6" borderId="10" xfId="2" applyNumberFormat="1" applyFont="1" applyFill="1" applyBorder="1" applyAlignment="1" applyProtection="1">
      <alignment horizontal="left" vertical="center" wrapText="1"/>
    </xf>
    <xf numFmtId="0" fontId="11" fillId="8" borderId="10" xfId="2" applyFont="1" applyFill="1" applyBorder="1" applyAlignment="1" applyProtection="1">
      <alignment horizontal="left" vertical="center" wrapText="1"/>
      <protection locked="0"/>
    </xf>
    <xf numFmtId="9" fontId="0" fillId="6" borderId="10" xfId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vertical="center" wrapText="1"/>
    </xf>
    <xf numFmtId="10" fontId="0" fillId="10" borderId="10" xfId="0" applyNumberForma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vertical="center"/>
    </xf>
    <xf numFmtId="0" fontId="12" fillId="6" borderId="16" xfId="0" applyFont="1" applyFill="1" applyBorder="1" applyAlignment="1" applyProtection="1">
      <alignment vertical="center" wrapText="1"/>
    </xf>
    <xf numFmtId="0" fontId="14" fillId="6" borderId="16" xfId="0" applyFont="1" applyFill="1" applyBorder="1" applyAlignment="1" applyProtection="1">
      <alignment vertical="center"/>
    </xf>
    <xf numFmtId="164" fontId="12" fillId="6" borderId="16" xfId="2" applyNumberFormat="1" applyFont="1" applyFill="1" applyBorder="1" applyAlignment="1" applyProtection="1">
      <alignment horizontal="left" vertical="center" wrapText="1"/>
    </xf>
    <xf numFmtId="0" fontId="11" fillId="8" borderId="16" xfId="2" applyFont="1" applyFill="1" applyBorder="1" applyAlignment="1" applyProtection="1">
      <alignment horizontal="left" vertical="center" wrapText="1"/>
      <protection locked="0"/>
    </xf>
    <xf numFmtId="10" fontId="0" fillId="0" borderId="16" xfId="0" applyNumberFormat="1" applyFill="1" applyBorder="1" applyAlignment="1" applyProtection="1">
      <alignment horizontal="center" vertical="center" wrapText="1"/>
    </xf>
    <xf numFmtId="9" fontId="0" fillId="6" borderId="16" xfId="0" applyNumberFormat="1" applyFill="1" applyBorder="1" applyAlignment="1" applyProtection="1">
      <alignment horizontal="center" vertical="center" wrapText="1"/>
    </xf>
    <xf numFmtId="10" fontId="0" fillId="10" borderId="16" xfId="0" applyNumberFormat="1" applyFill="1" applyBorder="1" applyAlignment="1" applyProtection="1">
      <alignment horizontal="center" vertical="center" wrapText="1"/>
    </xf>
    <xf numFmtId="9" fontId="15" fillId="6" borderId="16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7" xfId="0" applyNumberFormat="1" applyFont="1" applyFill="1" applyBorder="1" applyAlignment="1" applyProtection="1">
      <alignment horizontal="center" vertical="center" wrapText="1"/>
    </xf>
    <xf numFmtId="0" fontId="17" fillId="6" borderId="19" xfId="0" applyFont="1" applyFill="1" applyBorder="1" applyAlignment="1" applyProtection="1">
      <alignment vertical="center" wrapText="1"/>
    </xf>
    <xf numFmtId="1" fontId="17" fillId="6" borderId="19" xfId="2" applyNumberFormat="1" applyFont="1" applyFill="1" applyBorder="1" applyAlignment="1" applyProtection="1">
      <alignment horizontal="left" vertical="center" wrapText="1"/>
    </xf>
    <xf numFmtId="0" fontId="18" fillId="8" borderId="19" xfId="2" applyFont="1" applyFill="1" applyBorder="1" applyAlignment="1" applyProtection="1">
      <alignment horizontal="left" vertical="center" wrapText="1"/>
      <protection locked="0"/>
    </xf>
    <xf numFmtId="9" fontId="17" fillId="6" borderId="19" xfId="1" applyFont="1" applyFill="1" applyBorder="1" applyAlignment="1" applyProtection="1">
      <alignment horizontal="center" vertical="center" wrapText="1"/>
    </xf>
    <xf numFmtId="9" fontId="17" fillId="6" borderId="19" xfId="0" applyNumberFormat="1" applyFont="1" applyFill="1" applyBorder="1" applyAlignment="1" applyProtection="1">
      <alignment horizontal="center" vertical="center" wrapText="1"/>
      <protection locked="0"/>
    </xf>
    <xf numFmtId="9" fontId="17" fillId="6" borderId="20" xfId="0" applyNumberFormat="1" applyFont="1" applyFill="1" applyBorder="1" applyAlignment="1" applyProtection="1">
      <alignment horizontal="center" vertical="center" wrapText="1"/>
    </xf>
    <xf numFmtId="9" fontId="0" fillId="0" borderId="0" xfId="1" applyFont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/>
    <xf numFmtId="0" fontId="9" fillId="6" borderId="0" xfId="0" applyFont="1" applyFill="1" applyBorder="1" applyAlignment="1" applyProtection="1"/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2" fillId="0" borderId="21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0" fillId="0" borderId="0" xfId="0" applyBorder="1" applyProtection="1"/>
    <xf numFmtId="0" fontId="9" fillId="5" borderId="1" xfId="0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9" fillId="11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 wrapText="1"/>
    </xf>
    <xf numFmtId="0" fontId="9" fillId="11" borderId="1" xfId="0" applyFont="1" applyFill="1" applyBorder="1" applyAlignment="1" applyProtection="1">
      <alignment horizontal="center" vertical="center" wrapText="1"/>
    </xf>
    <xf numFmtId="0" fontId="9" fillId="8" borderId="1" xfId="0" applyFont="1" applyFill="1" applyBorder="1" applyAlignment="1" applyProtection="1">
      <alignment horizontal="center" vertical="center" wrapText="1"/>
    </xf>
    <xf numFmtId="0" fontId="9" fillId="9" borderId="1" xfId="0" applyFont="1" applyFill="1" applyBorder="1" applyAlignment="1" applyProtection="1">
      <alignment horizontal="center" vertical="center" wrapText="1"/>
      <protection locked="0"/>
    </xf>
    <xf numFmtId="10" fontId="9" fillId="9" borderId="1" xfId="0" applyNumberFormat="1" applyFont="1" applyFill="1" applyBorder="1" applyAlignment="1" applyProtection="1">
      <alignment horizontal="center" vertical="center" wrapText="1"/>
      <protection locked="0"/>
    </xf>
    <xf numFmtId="10" fontId="9" fillId="9" borderId="1" xfId="0" applyNumberFormat="1" applyFont="1" applyFill="1" applyBorder="1" applyAlignment="1" applyProtection="1">
      <alignment horizontal="center" vertical="center" wrapText="1"/>
    </xf>
    <xf numFmtId="0" fontId="0" fillId="8" borderId="0" xfId="0" applyFill="1" applyProtection="1"/>
    <xf numFmtId="0" fontId="9" fillId="12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Protection="1">
      <protection locked="0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9" fillId="14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9" fillId="6" borderId="1" xfId="2" applyFont="1" applyFill="1" applyBorder="1" applyAlignment="1" applyProtection="1">
      <alignment vertical="center" wrapText="1"/>
      <protection locked="0"/>
    </xf>
    <xf numFmtId="0" fontId="20" fillId="6" borderId="1" xfId="2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164" fontId="21" fillId="6" borderId="1" xfId="2" applyNumberFormat="1" applyFont="1" applyFill="1" applyBorder="1" applyAlignment="1" applyProtection="1">
      <alignment horizontal="center" vertical="center" wrapText="1"/>
    </xf>
    <xf numFmtId="164" fontId="10" fillId="6" borderId="1" xfId="2" applyNumberFormat="1" applyFont="1" applyFill="1" applyBorder="1" applyAlignment="1" applyProtection="1">
      <alignment horizontal="left" vertical="center" wrapText="1"/>
    </xf>
    <xf numFmtId="0" fontId="10" fillId="8" borderId="1" xfId="2" applyFont="1" applyFill="1" applyBorder="1" applyAlignment="1" applyProtection="1">
      <alignment horizontal="left" vertical="center" wrapText="1"/>
    </xf>
    <xf numFmtId="10" fontId="0" fillId="0" borderId="1" xfId="0" applyNumberFormat="1" applyFill="1" applyBorder="1" applyAlignment="1" applyProtection="1">
      <alignment horizontal="center" vertical="center" wrapText="1"/>
      <protection locked="0"/>
    </xf>
    <xf numFmtId="10" fontId="2" fillId="0" borderId="1" xfId="0" applyNumberFormat="1" applyFont="1" applyBorder="1" applyAlignment="1" applyProtection="1">
      <alignment horizontal="center" vertical="center"/>
      <protection locked="0"/>
    </xf>
    <xf numFmtId="10" fontId="2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2" fillId="0" borderId="1" xfId="0" applyNumberFormat="1" applyFont="1" applyBorder="1" applyAlignment="1" applyProtection="1">
      <alignment horizontal="center" vertical="center" wrapText="1"/>
      <protection locked="0"/>
    </xf>
    <xf numFmtId="10" fontId="2" fillId="0" borderId="1" xfId="0" applyNumberFormat="1" applyFont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12" fillId="0" borderId="7" xfId="0" applyFont="1" applyFill="1" applyBorder="1" applyAlignment="1" applyProtection="1">
      <alignment vertical="center"/>
      <protection locked="0"/>
    </xf>
    <xf numFmtId="0" fontId="19" fillId="6" borderId="7" xfId="2" applyFont="1" applyFill="1" applyBorder="1" applyAlignment="1" applyProtection="1">
      <alignment vertical="center" wrapText="1"/>
      <protection locked="0"/>
    </xf>
    <xf numFmtId="0" fontId="20" fillId="6" borderId="7" xfId="2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Protection="1">
      <protection locked="0"/>
    </xf>
    <xf numFmtId="164" fontId="21" fillId="6" borderId="7" xfId="2" applyNumberFormat="1" applyFont="1" applyFill="1" applyBorder="1" applyAlignment="1" applyProtection="1">
      <alignment horizontal="center" vertical="center" wrapText="1"/>
    </xf>
    <xf numFmtId="0" fontId="10" fillId="8" borderId="7" xfId="2" applyFont="1" applyFill="1" applyBorder="1" applyAlignment="1" applyProtection="1">
      <alignment horizontal="left" vertical="center" wrapText="1"/>
    </xf>
    <xf numFmtId="10" fontId="0" fillId="0" borderId="7" xfId="0" applyNumberFormat="1" applyFill="1" applyBorder="1" applyAlignment="1" applyProtection="1">
      <alignment horizontal="center" vertical="center" wrapText="1"/>
      <protection locked="0"/>
    </xf>
    <xf numFmtId="10" fontId="2" fillId="0" borderId="7" xfId="0" applyNumberFormat="1" applyFont="1" applyBorder="1" applyAlignment="1" applyProtection="1">
      <alignment horizontal="center" vertical="center" wrapText="1"/>
      <protection locked="0"/>
    </xf>
    <xf numFmtId="10" fontId="2" fillId="0" borderId="7" xfId="0" applyNumberFormat="1" applyFont="1" applyBorder="1" applyAlignment="1" applyProtection="1">
      <alignment horizontal="center" vertical="center"/>
    </xf>
    <xf numFmtId="0" fontId="16" fillId="0" borderId="24" xfId="0" applyFont="1" applyFill="1" applyBorder="1" applyAlignment="1" applyProtection="1">
      <alignment vertical="center"/>
      <protection locked="0"/>
    </xf>
    <xf numFmtId="0" fontId="12" fillId="0" borderId="24" xfId="0" applyFont="1" applyFill="1" applyBorder="1" applyAlignment="1" applyProtection="1">
      <alignment vertical="center"/>
      <protection locked="0"/>
    </xf>
    <xf numFmtId="164" fontId="24" fillId="6" borderId="24" xfId="2" applyNumberFormat="1" applyFont="1" applyFill="1" applyBorder="1" applyAlignment="1" applyProtection="1">
      <alignment horizontal="center" vertical="center" wrapText="1"/>
    </xf>
    <xf numFmtId="164" fontId="25" fillId="6" borderId="24" xfId="2" applyNumberFormat="1" applyFont="1" applyFill="1" applyBorder="1" applyAlignment="1" applyProtection="1">
      <alignment horizontal="left" vertical="center" wrapText="1"/>
    </xf>
    <xf numFmtId="0" fontId="10" fillId="8" borderId="24" xfId="2" applyFont="1" applyFill="1" applyBorder="1" applyAlignment="1" applyProtection="1">
      <alignment horizontal="left" vertical="center" wrapText="1"/>
    </xf>
    <xf numFmtId="10" fontId="26" fillId="0" borderId="24" xfId="0" applyNumberFormat="1" applyFont="1" applyFill="1" applyBorder="1" applyAlignment="1" applyProtection="1">
      <alignment horizontal="center" vertical="center" wrapText="1"/>
    </xf>
    <xf numFmtId="10" fontId="2" fillId="0" borderId="24" xfId="0" applyNumberFormat="1" applyFont="1" applyBorder="1" applyAlignment="1" applyProtection="1">
      <alignment horizontal="center" vertical="center" wrapText="1"/>
    </xf>
    <xf numFmtId="10" fontId="26" fillId="0" borderId="24" xfId="0" applyNumberFormat="1" applyFont="1" applyBorder="1" applyAlignment="1" applyProtection="1">
      <alignment horizontal="center" vertical="center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15" borderId="1" xfId="0" applyNumberFormat="1" applyFill="1" applyBorder="1" applyAlignment="1" applyProtection="1">
      <alignment horizontal="center" vertical="center"/>
      <protection locked="0"/>
    </xf>
    <xf numFmtId="0" fontId="0" fillId="16" borderId="0" xfId="0" applyFill="1" applyProtection="1">
      <protection locked="0"/>
    </xf>
    <xf numFmtId="0" fontId="0" fillId="15" borderId="1" xfId="0" applyNumberFormat="1" applyFill="1" applyBorder="1" applyProtection="1">
      <protection locked="0"/>
    </xf>
    <xf numFmtId="0" fontId="0" fillId="15" borderId="1" xfId="0" applyFill="1" applyBorder="1" applyProtection="1">
      <protection locked="0"/>
    </xf>
    <xf numFmtId="0" fontId="2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Protection="1"/>
    <xf numFmtId="0" fontId="0" fillId="17" borderId="1" xfId="0" applyFill="1" applyBorder="1"/>
    <xf numFmtId="0" fontId="27" fillId="6" borderId="25" xfId="2" applyFont="1" applyFill="1" applyBorder="1" applyAlignment="1">
      <alignment vertical="center" wrapText="1"/>
    </xf>
    <xf numFmtId="0" fontId="29" fillId="6" borderId="21" xfId="2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29" fillId="6" borderId="26" xfId="2" applyFont="1" applyFill="1" applyBorder="1" applyAlignment="1">
      <alignment horizontal="center" vertical="center"/>
    </xf>
    <xf numFmtId="0" fontId="29" fillId="6" borderId="27" xfId="2" applyFont="1" applyFill="1" applyBorder="1" applyAlignment="1">
      <alignment horizontal="center" vertical="center"/>
    </xf>
    <xf numFmtId="0" fontId="29" fillId="6" borderId="27" xfId="2" applyFont="1" applyFill="1" applyBorder="1" applyAlignment="1">
      <alignment horizontal="center" vertical="center" wrapText="1"/>
    </xf>
    <xf numFmtId="0" fontId="29" fillId="3" borderId="27" xfId="2" applyFont="1" applyFill="1" applyBorder="1" applyAlignment="1">
      <alignment horizontal="center" vertical="center" wrapText="1"/>
    </xf>
    <xf numFmtId="0" fontId="10" fillId="4" borderId="0" xfId="2" applyFont="1" applyFill="1" applyBorder="1" applyAlignment="1">
      <alignment vertical="center"/>
    </xf>
    <xf numFmtId="0" fontId="29" fillId="6" borderId="28" xfId="2" applyFont="1" applyFill="1" applyBorder="1" applyAlignment="1">
      <alignment horizontal="center" vertical="center"/>
    </xf>
    <xf numFmtId="0" fontId="29" fillId="6" borderId="29" xfId="2" applyFont="1" applyFill="1" applyBorder="1" applyAlignment="1">
      <alignment horizontal="center" vertical="center" wrapText="1"/>
    </xf>
    <xf numFmtId="0" fontId="10" fillId="0" borderId="0" xfId="2" applyFont="1" applyBorder="1" applyAlignment="1">
      <alignment vertical="center"/>
    </xf>
    <xf numFmtId="0" fontId="31" fillId="6" borderId="30" xfId="2" applyFont="1" applyFill="1" applyBorder="1" applyAlignment="1">
      <alignment horizontal="center" vertical="center"/>
    </xf>
    <xf numFmtId="0" fontId="31" fillId="6" borderId="22" xfId="2" applyFont="1" applyFill="1" applyBorder="1" applyAlignment="1">
      <alignment horizontal="center" vertical="center"/>
    </xf>
    <xf numFmtId="2" fontId="30" fillId="6" borderId="31" xfId="2" applyNumberFormat="1" applyFont="1" applyFill="1" applyBorder="1" applyAlignment="1">
      <alignment horizontal="center" vertical="center"/>
    </xf>
    <xf numFmtId="2" fontId="30" fillId="6" borderId="32" xfId="2" applyNumberFormat="1" applyFont="1" applyFill="1" applyBorder="1" applyAlignment="1">
      <alignment horizontal="center" vertical="center"/>
    </xf>
    <xf numFmtId="2" fontId="30" fillId="6" borderId="22" xfId="2" applyNumberFormat="1" applyFont="1" applyFill="1" applyBorder="1" applyAlignment="1">
      <alignment horizontal="center" vertical="center"/>
    </xf>
    <xf numFmtId="2" fontId="30" fillId="3" borderId="32" xfId="2" applyNumberFormat="1" applyFont="1" applyFill="1" applyBorder="1" applyAlignment="1">
      <alignment horizontal="center" vertical="center"/>
    </xf>
    <xf numFmtId="2" fontId="30" fillId="6" borderId="32" xfId="2" applyNumberFormat="1" applyFont="1" applyFill="1" applyBorder="1" applyAlignment="1">
      <alignment horizontal="center" vertical="center" wrapText="1"/>
    </xf>
    <xf numFmtId="2" fontId="30" fillId="6" borderId="33" xfId="2" applyNumberFormat="1" applyFont="1" applyFill="1" applyBorder="1" applyAlignment="1">
      <alignment horizontal="center" vertical="center"/>
    </xf>
    <xf numFmtId="0" fontId="10" fillId="6" borderId="0" xfId="2" applyFont="1" applyFill="1" applyBorder="1" applyAlignment="1">
      <alignment vertical="center"/>
    </xf>
    <xf numFmtId="0" fontId="27" fillId="12" borderId="25" xfId="2" applyFont="1" applyFill="1" applyBorder="1" applyAlignment="1">
      <alignment vertical="center"/>
    </xf>
    <xf numFmtId="2" fontId="32" fillId="6" borderId="22" xfId="2" applyNumberFormat="1" applyFont="1" applyFill="1" applyBorder="1" applyAlignment="1">
      <alignment horizontal="center" vertical="center"/>
    </xf>
    <xf numFmtId="2" fontId="10" fillId="6" borderId="22" xfId="2" applyNumberFormat="1" applyFont="1" applyFill="1" applyBorder="1" applyAlignment="1">
      <alignment horizontal="center" vertical="center"/>
    </xf>
    <xf numFmtId="0" fontId="10" fillId="19" borderId="0" xfId="2" applyFont="1" applyFill="1" applyBorder="1" applyAlignment="1">
      <alignment horizontal="center" vertical="center"/>
    </xf>
    <xf numFmtId="0" fontId="10" fillId="0" borderId="0" xfId="2" applyFont="1" applyAlignment="1">
      <alignment vertical="center"/>
    </xf>
    <xf numFmtId="0" fontId="10" fillId="6" borderId="34" xfId="2" applyFont="1" applyFill="1" applyBorder="1" applyAlignment="1">
      <alignment vertical="center"/>
    </xf>
    <xf numFmtId="0" fontId="10" fillId="12" borderId="34" xfId="2" applyFont="1" applyFill="1" applyBorder="1" applyAlignment="1">
      <alignment horizontal="left" vertical="center"/>
    </xf>
    <xf numFmtId="2" fontId="33" fillId="2" borderId="22" xfId="2" applyNumberFormat="1" applyFont="1" applyFill="1" applyBorder="1" applyAlignment="1">
      <alignment horizontal="center" vertical="center"/>
    </xf>
    <xf numFmtId="2" fontId="33" fillId="12" borderId="22" xfId="2" applyNumberFormat="1" applyFont="1" applyFill="1" applyBorder="1" applyAlignment="1">
      <alignment horizontal="center" vertical="center"/>
    </xf>
    <xf numFmtId="0" fontId="10" fillId="20" borderId="34" xfId="2" applyFont="1" applyFill="1" applyBorder="1" applyAlignment="1">
      <alignment horizontal="left" vertical="center"/>
    </xf>
    <xf numFmtId="0" fontId="10" fillId="12" borderId="1" xfId="2" applyFont="1" applyFill="1" applyBorder="1" applyAlignment="1">
      <alignment horizontal="center" vertical="center" wrapText="1"/>
    </xf>
    <xf numFmtId="1" fontId="10" fillId="12" borderId="1" xfId="2" applyNumberFormat="1" applyFont="1" applyFill="1" applyBorder="1" applyAlignment="1">
      <alignment horizontal="center" vertical="center" wrapText="1"/>
    </xf>
    <xf numFmtId="164" fontId="10" fillId="12" borderId="1" xfId="2" applyNumberFormat="1" applyFont="1" applyFill="1" applyBorder="1" applyAlignment="1">
      <alignment horizontal="center" vertical="center" wrapText="1"/>
    </xf>
    <xf numFmtId="165" fontId="10" fillId="12" borderId="1" xfId="2" applyNumberFormat="1" applyFont="1" applyFill="1" applyBorder="1" applyAlignment="1">
      <alignment horizontal="center" vertical="center" wrapText="1"/>
    </xf>
    <xf numFmtId="2" fontId="10" fillId="20" borderId="22" xfId="2" applyNumberFormat="1" applyFont="1" applyFill="1" applyBorder="1" applyAlignment="1">
      <alignment horizontal="center" vertical="center"/>
    </xf>
    <xf numFmtId="0" fontId="10" fillId="21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0" fillId="20" borderId="1" xfId="2" applyFont="1" applyFill="1" applyBorder="1" applyAlignment="1">
      <alignment horizontal="center" vertical="center" wrapText="1"/>
    </xf>
    <xf numFmtId="0" fontId="10" fillId="6" borderId="1" xfId="2" applyFont="1" applyFill="1" applyBorder="1" applyAlignment="1">
      <alignment horizontal="center" vertical="center" wrapText="1"/>
    </xf>
    <xf numFmtId="1" fontId="10" fillId="21" borderId="1" xfId="2" applyNumberFormat="1" applyFont="1" applyFill="1" applyBorder="1" applyAlignment="1">
      <alignment horizontal="center" vertical="center" wrapText="1"/>
    </xf>
    <xf numFmtId="0" fontId="0" fillId="20" borderId="1" xfId="0" applyFill="1" applyBorder="1"/>
    <xf numFmtId="0" fontId="10" fillId="17" borderId="34" xfId="2" applyFont="1" applyFill="1" applyBorder="1" applyAlignment="1">
      <alignment horizontal="left" vertical="center"/>
    </xf>
    <xf numFmtId="0" fontId="10" fillId="6" borderId="22" xfId="2" applyFont="1" applyFill="1" applyBorder="1" applyAlignment="1">
      <alignment horizontal="center" vertical="center" wrapText="1"/>
    </xf>
    <xf numFmtId="0" fontId="10" fillId="9" borderId="1" xfId="2" applyFont="1" applyFill="1" applyBorder="1" applyAlignment="1">
      <alignment horizontal="center" vertical="center" wrapText="1"/>
    </xf>
    <xf numFmtId="0" fontId="0" fillId="17" borderId="35" xfId="0" applyFill="1" applyBorder="1"/>
    <xf numFmtId="0" fontId="0" fillId="17" borderId="22" xfId="0" applyFill="1" applyBorder="1"/>
    <xf numFmtId="1" fontId="10" fillId="21" borderId="22" xfId="2" applyNumberFormat="1" applyFont="1" applyFill="1" applyBorder="1" applyAlignment="1">
      <alignment horizontal="center" vertical="center" wrapText="1"/>
    </xf>
    <xf numFmtId="0" fontId="10" fillId="21" borderId="22" xfId="2" applyFont="1" applyFill="1" applyBorder="1" applyAlignment="1">
      <alignment horizontal="center" vertical="center" wrapText="1"/>
    </xf>
    <xf numFmtId="2" fontId="33" fillId="20" borderId="22" xfId="2" applyNumberFormat="1" applyFont="1" applyFill="1" applyBorder="1" applyAlignment="1">
      <alignment horizontal="center" vertical="center"/>
    </xf>
    <xf numFmtId="0" fontId="10" fillId="3" borderId="34" xfId="2" applyFont="1" applyFill="1" applyBorder="1" applyAlignment="1">
      <alignment horizontal="left" vertical="center"/>
    </xf>
    <xf numFmtId="0" fontId="10" fillId="22" borderId="34" xfId="2" applyFont="1" applyFill="1" applyBorder="1" applyAlignment="1">
      <alignment horizontal="left" vertical="center"/>
    </xf>
    <xf numFmtId="0" fontId="10" fillId="20" borderId="22" xfId="2" applyFont="1" applyFill="1" applyBorder="1" applyAlignment="1">
      <alignment horizontal="left" vertical="center"/>
    </xf>
    <xf numFmtId="0" fontId="10" fillId="12" borderId="22" xfId="2" applyFont="1" applyFill="1" applyBorder="1" applyAlignment="1">
      <alignment horizontal="left" vertical="center"/>
    </xf>
    <xf numFmtId="2" fontId="35" fillId="4" borderId="22" xfId="2" applyNumberFormat="1" applyFont="1" applyFill="1" applyBorder="1" applyAlignment="1">
      <alignment horizontal="center" vertical="center"/>
    </xf>
    <xf numFmtId="49" fontId="10" fillId="12" borderId="36" xfId="0" applyNumberFormat="1" applyFont="1" applyFill="1" applyBorder="1" applyAlignment="1">
      <alignment horizontal="left" vertical="center" wrapText="1"/>
    </xf>
    <xf numFmtId="49" fontId="10" fillId="12" borderId="22" xfId="0" applyNumberFormat="1" applyFont="1" applyFill="1" applyBorder="1" applyAlignment="1">
      <alignment horizontal="left" vertical="center" wrapText="1"/>
    </xf>
    <xf numFmtId="0" fontId="10" fillId="12" borderId="37" xfId="2" applyFont="1" applyFill="1" applyBorder="1" applyAlignment="1">
      <alignment horizontal="left" vertical="center"/>
    </xf>
    <xf numFmtId="2" fontId="33" fillId="12" borderId="37" xfId="2" applyNumberFormat="1" applyFont="1" applyFill="1" applyBorder="1" applyAlignment="1">
      <alignment horizontal="center" vertical="center"/>
    </xf>
    <xf numFmtId="2" fontId="10" fillId="6" borderId="37" xfId="2" applyNumberFormat="1" applyFont="1" applyFill="1" applyBorder="1" applyAlignment="1">
      <alignment horizontal="center" vertical="center"/>
    </xf>
    <xf numFmtId="0" fontId="10" fillId="12" borderId="2" xfId="2" applyFont="1" applyFill="1" applyBorder="1" applyAlignment="1">
      <alignment horizontal="left" vertical="center"/>
    </xf>
    <xf numFmtId="0" fontId="36" fillId="12" borderId="34" xfId="2" applyFont="1" applyFill="1" applyBorder="1" applyAlignment="1">
      <alignment horizontal="left" vertical="center"/>
    </xf>
    <xf numFmtId="0" fontId="10" fillId="3" borderId="22" xfId="2" applyFont="1" applyFill="1" applyBorder="1" applyAlignment="1">
      <alignment horizontal="left" vertical="center"/>
    </xf>
    <xf numFmtId="2" fontId="33" fillId="3" borderId="22" xfId="2" applyNumberFormat="1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left" vertical="center"/>
    </xf>
    <xf numFmtId="2" fontId="33" fillId="4" borderId="0" xfId="2" applyNumberFormat="1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0" fontId="10" fillId="19" borderId="0" xfId="2" applyFont="1" applyFill="1" applyBorder="1" applyAlignment="1">
      <alignment vertical="center"/>
    </xf>
    <xf numFmtId="0" fontId="27" fillId="23" borderId="25" xfId="2" applyFont="1" applyFill="1" applyBorder="1" applyAlignment="1">
      <alignment vertical="center"/>
    </xf>
    <xf numFmtId="2" fontId="32" fillId="6" borderId="0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2" fontId="10" fillId="6" borderId="0" xfId="2" applyNumberFormat="1" applyFont="1" applyFill="1" applyBorder="1" applyAlignment="1">
      <alignment horizontal="center" vertical="center"/>
    </xf>
    <xf numFmtId="0" fontId="10" fillId="23" borderId="2" xfId="2" applyFont="1" applyFill="1" applyBorder="1" applyAlignment="1">
      <alignment horizontal="left" vertical="center"/>
    </xf>
    <xf numFmtId="2" fontId="33" fillId="23" borderId="0" xfId="2" applyNumberFormat="1" applyFont="1" applyFill="1" applyBorder="1" applyAlignment="1">
      <alignment horizontal="center" vertical="center"/>
    </xf>
    <xf numFmtId="0" fontId="10" fillId="23" borderId="34" xfId="2" applyFont="1" applyFill="1" applyBorder="1" applyAlignment="1">
      <alignment horizontal="left" vertical="center"/>
    </xf>
    <xf numFmtId="0" fontId="10" fillId="20" borderId="2" xfId="2" applyFont="1" applyFill="1" applyBorder="1" applyAlignment="1">
      <alignment horizontal="left" vertical="center"/>
    </xf>
    <xf numFmtId="2" fontId="35" fillId="4" borderId="37" xfId="2" applyNumberFormat="1" applyFont="1" applyFill="1" applyBorder="1" applyAlignment="1">
      <alignment horizontal="center" vertical="center"/>
    </xf>
    <xf numFmtId="0" fontId="10" fillId="20" borderId="0" xfId="2" applyFont="1" applyFill="1" applyBorder="1" applyAlignment="1">
      <alignment horizontal="center" vertical="center"/>
    </xf>
    <xf numFmtId="2" fontId="33" fillId="20" borderId="0" xfId="2" applyNumberFormat="1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left" vertical="center"/>
    </xf>
    <xf numFmtId="2" fontId="33" fillId="3" borderId="0" xfId="2" applyNumberFormat="1" applyFont="1" applyFill="1" applyBorder="1" applyAlignment="1">
      <alignment horizontal="center" vertical="center"/>
    </xf>
    <xf numFmtId="0" fontId="33" fillId="0" borderId="0" xfId="2" applyFont="1" applyBorder="1" applyAlignment="1">
      <alignment horizontal="left" vertical="center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33" fillId="0" borderId="0" xfId="2" applyFont="1" applyAlignment="1">
      <alignment horizontal="left" vertical="center"/>
    </xf>
    <xf numFmtId="2" fontId="5" fillId="0" borderId="0" xfId="0" applyNumberFormat="1" applyFont="1" applyFill="1" applyBorder="1" applyAlignment="1">
      <alignment vertical="center"/>
    </xf>
    <xf numFmtId="0" fontId="17" fillId="0" borderId="18" xfId="0" applyFont="1" applyFill="1" applyBorder="1" applyAlignment="1" applyProtection="1">
      <alignment horizontal="center" vertical="center" wrapText="1"/>
    </xf>
    <xf numFmtId="0" fontId="17" fillId="0" borderId="19" xfId="0" applyFont="1" applyFill="1" applyBorder="1" applyAlignment="1" applyProtection="1">
      <alignment horizontal="center" vertical="center"/>
    </xf>
    <xf numFmtId="0" fontId="4" fillId="5" borderId="0" xfId="0" applyFont="1" applyFill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14" fontId="8" fillId="0" borderId="0" xfId="0" applyNumberFormat="1" applyFont="1" applyAlignment="1" applyProtection="1">
      <alignment horizontal="center"/>
      <protection locked="0"/>
    </xf>
    <xf numFmtId="0" fontId="9" fillId="7" borderId="3" xfId="0" applyFont="1" applyFill="1" applyBorder="1" applyAlignment="1" applyProtection="1">
      <alignment horizontal="center"/>
      <protection locked="0"/>
    </xf>
    <xf numFmtId="0" fontId="9" fillId="7" borderId="4" xfId="0" applyFont="1" applyFill="1" applyBorder="1" applyAlignment="1" applyProtection="1">
      <alignment horizontal="center"/>
      <protection locked="0"/>
    </xf>
    <xf numFmtId="0" fontId="9" fillId="9" borderId="4" xfId="0" applyFont="1" applyFill="1" applyBorder="1" applyAlignment="1" applyProtection="1">
      <alignment horizontal="center" wrapText="1"/>
      <protection locked="0"/>
    </xf>
    <xf numFmtId="0" fontId="9" fillId="9" borderId="4" xfId="0" applyFont="1" applyFill="1" applyBorder="1" applyAlignment="1" applyProtection="1">
      <alignment horizontal="center"/>
      <protection locked="0"/>
    </xf>
    <xf numFmtId="0" fontId="9" fillId="9" borderId="5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 applyProtection="1">
      <alignment horizontal="center"/>
      <protection locked="0"/>
    </xf>
    <xf numFmtId="0" fontId="9" fillId="11" borderId="2" xfId="0" applyFont="1" applyFill="1" applyBorder="1" applyAlignment="1" applyProtection="1">
      <alignment horizontal="center"/>
    </xf>
    <xf numFmtId="0" fontId="9" fillId="11" borderId="22" xfId="0" applyFont="1" applyFill="1" applyBorder="1" applyAlignment="1" applyProtection="1">
      <alignment horizontal="center"/>
    </xf>
    <xf numFmtId="0" fontId="9" fillId="11" borderId="23" xfId="0" applyFont="1" applyFill="1" applyBorder="1" applyAlignment="1" applyProtection="1">
      <alignment horizontal="center"/>
    </xf>
    <xf numFmtId="0" fontId="9" fillId="9" borderId="2" xfId="0" applyFont="1" applyFill="1" applyBorder="1" applyAlignment="1" applyProtection="1">
      <alignment horizontal="center"/>
    </xf>
    <xf numFmtId="0" fontId="9" fillId="9" borderId="22" xfId="0" applyFont="1" applyFill="1" applyBorder="1" applyAlignment="1" applyProtection="1">
      <alignment horizontal="center"/>
    </xf>
    <xf numFmtId="10" fontId="9" fillId="12" borderId="22" xfId="0" applyNumberFormat="1" applyFont="1" applyFill="1" applyBorder="1" applyAlignment="1" applyProtection="1">
      <alignment horizontal="center" vertical="center" wrapText="1"/>
      <protection locked="0"/>
    </xf>
    <xf numFmtId="10" fontId="9" fillId="12" borderId="23" xfId="0" applyNumberFormat="1" applyFont="1" applyFill="1" applyBorder="1" applyAlignment="1" applyProtection="1">
      <alignment horizontal="center" vertical="center" wrapText="1"/>
      <protection locked="0"/>
    </xf>
    <xf numFmtId="0" fontId="9" fillId="14" borderId="1" xfId="0" applyFont="1" applyFill="1" applyBorder="1" applyAlignment="1" applyProtection="1">
      <alignment horizontal="center"/>
      <protection locked="0"/>
    </xf>
    <xf numFmtId="0" fontId="9" fillId="12" borderId="2" xfId="0" applyFont="1" applyFill="1" applyBorder="1" applyAlignment="1" applyProtection="1">
      <alignment horizontal="center" vertical="center" wrapText="1"/>
      <protection locked="0"/>
    </xf>
    <xf numFmtId="0" fontId="9" fillId="12" borderId="23" xfId="0" applyFont="1" applyFill="1" applyBorder="1" applyAlignment="1" applyProtection="1">
      <alignment horizontal="center" vertical="center" wrapText="1"/>
      <protection locked="0"/>
    </xf>
    <xf numFmtId="0" fontId="23" fillId="6" borderId="24" xfId="0" applyFont="1" applyFill="1" applyBorder="1" applyAlignment="1" applyProtection="1">
      <alignment horizontal="center" vertical="center"/>
      <protection locked="0"/>
    </xf>
    <xf numFmtId="0" fontId="9" fillId="13" borderId="1" xfId="0" applyFont="1" applyFill="1" applyBorder="1" applyAlignment="1" applyProtection="1">
      <alignment horizontal="center"/>
      <protection locked="0"/>
    </xf>
    <xf numFmtId="9" fontId="37" fillId="0" borderId="0" xfId="0" applyNumberFormat="1" applyFont="1" applyAlignment="1">
      <alignment horizontal="center" vertical="center"/>
    </xf>
  </cellXfs>
  <cellStyles count="3">
    <cellStyle name="Normal" xfId="0" builtinId="0"/>
    <cellStyle name="Normal 2 2" xfId="2" xr:uid="{B04206C3-4C0D-4C5A-928D-1127BA7D404F}"/>
    <cellStyle name="Pourcentage" xfId="1" builtinId="5"/>
  </cellStyles>
  <dxfs count="1420"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1</xdr:row>
      <xdr:rowOff>114300</xdr:rowOff>
    </xdr:from>
    <xdr:to>
      <xdr:col>8</xdr:col>
      <xdr:colOff>133350</xdr:colOff>
      <xdr:row>4</xdr:row>
      <xdr:rowOff>95250</xdr:rowOff>
    </xdr:to>
    <xdr:sp macro="[2]!CreerFeuilles" textlink="">
      <xdr:nvSpPr>
        <xdr:cNvPr id="2" name="Rectangle 1">
          <a:extLst>
            <a:ext uri="{FF2B5EF4-FFF2-40B4-BE49-F238E27FC236}">
              <a16:creationId xmlns:a16="http://schemas.microsoft.com/office/drawing/2014/main" id="{0169E735-A4E0-43A2-B50B-D8C1635EACAB}"/>
            </a:ext>
          </a:extLst>
        </xdr:cNvPr>
        <xdr:cNvSpPr/>
      </xdr:nvSpPr>
      <xdr:spPr>
        <a:xfrm>
          <a:off x="5924550" y="304800"/>
          <a:ext cx="1485900" cy="5524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onglet des zones</a:t>
          </a:r>
        </a:p>
      </xdr:txBody>
    </xdr:sp>
    <xdr:clientData/>
  </xdr:twoCellAnchor>
  <xdr:twoCellAnchor>
    <xdr:from>
      <xdr:col>6</xdr:col>
      <xdr:colOff>123825</xdr:colOff>
      <xdr:row>6</xdr:row>
      <xdr:rowOff>9525</xdr:rowOff>
    </xdr:from>
    <xdr:to>
      <xdr:col>7</xdr:col>
      <xdr:colOff>752475</xdr:colOff>
      <xdr:row>8</xdr:row>
      <xdr:rowOff>161925</xdr:rowOff>
    </xdr:to>
    <xdr:sp macro="[2]!copy_item_to_zone" textlink="">
      <xdr:nvSpPr>
        <xdr:cNvPr id="3" name="Rectangle 2">
          <a:extLst>
            <a:ext uri="{FF2B5EF4-FFF2-40B4-BE49-F238E27FC236}">
              <a16:creationId xmlns:a16="http://schemas.microsoft.com/office/drawing/2014/main" id="{91A3FAED-BBDF-425E-9B7B-2672710F020B}"/>
            </a:ext>
          </a:extLst>
        </xdr:cNvPr>
        <xdr:cNvSpPr/>
      </xdr:nvSpPr>
      <xdr:spPr>
        <a:xfrm>
          <a:off x="5876925" y="1152525"/>
          <a:ext cx="1390650" cy="5334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 des items dans les zones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Tx%20MAJ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7%20plan%20de%20charge%20LIVRON%20(2019-01-10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unitaires MAJ 012020"/>
      <sheetName val="Temps unitaires"/>
      <sheetName val="Centre 1"/>
      <sheetName val="Chantier Global"/>
    </sheetNames>
    <sheetDataSet>
      <sheetData sheetId="0"/>
      <sheetData sheetId="1">
        <row r="7">
          <cell r="B7" t="str">
            <v>U71 (Pose)</v>
          </cell>
        </row>
        <row r="8">
          <cell r="B8" t="str">
            <v>U71 (modif S2)</v>
          </cell>
        </row>
        <row r="9">
          <cell r="B9" t="str">
            <v>GUERITE (Pose)</v>
          </cell>
        </row>
        <row r="10">
          <cell r="B10" t="str">
            <v>Abri Accu (Pose)</v>
          </cell>
        </row>
        <row r="11">
          <cell r="B11" t="str">
            <v>Guérite (modif NS1)</v>
          </cell>
        </row>
        <row r="12">
          <cell r="B12" t="str">
            <v>Guérite (modif S2)</v>
          </cell>
        </row>
        <row r="13">
          <cell r="B13" t="str">
            <v>Poste (modif NS1)</v>
          </cell>
        </row>
        <row r="14">
          <cell r="B14" t="str">
            <v>Poste (modif  V,X)</v>
          </cell>
        </row>
        <row r="15">
          <cell r="B15" t="str">
            <v>Poste (modif S2)</v>
          </cell>
        </row>
        <row r="16">
          <cell r="B16" t="str">
            <v>Poste (Pose de macarons DP)</v>
          </cell>
        </row>
        <row r="17">
          <cell r="B17" t="str">
            <v>Poste (DP/P étiquette GEO)</v>
          </cell>
        </row>
        <row r="18">
          <cell r="B18" t="str">
            <v>PN(Moteur,Feu,BCRG) SAL2</v>
          </cell>
        </row>
        <row r="19">
          <cell r="B19" t="str">
            <v>STM GM/MM centre (Pose)</v>
          </cell>
        </row>
        <row r="20">
          <cell r="B20" t="str">
            <v>STM GM/MM centre (modif)</v>
          </cell>
        </row>
        <row r="21">
          <cell r="B21" t="str">
            <v>STM CRO</v>
          </cell>
        </row>
        <row r="22">
          <cell r="B22" t="str">
            <v>AIGUILLE (Cmde déjà posée)</v>
          </cell>
        </row>
        <row r="23">
          <cell r="B23" t="str">
            <v>AIGUILLE (avec RP)</v>
          </cell>
        </row>
        <row r="24">
          <cell r="B24" t="str">
            <v>RCH VCC</v>
          </cell>
        </row>
        <row r="25">
          <cell r="B25" t="str">
            <v>RCH Ag</v>
          </cell>
        </row>
        <row r="26">
          <cell r="B26" t="str">
            <v>Pd.Déto+A.Cro</v>
          </cell>
        </row>
        <row r="27">
          <cell r="B27" t="str">
            <v>Cro + Pd méca</v>
          </cell>
        </row>
        <row r="28">
          <cell r="B28" t="str">
            <v>CRO</v>
          </cell>
        </row>
        <row r="29">
          <cell r="B29" t="str">
            <v>Pd élec</v>
          </cell>
        </row>
        <row r="30">
          <cell r="B30" t="str">
            <v>Pd méca</v>
          </cell>
        </row>
        <row r="31">
          <cell r="B31" t="str">
            <v>Déto</v>
          </cell>
        </row>
        <row r="32">
          <cell r="B32" t="str">
            <v>Pd méca An.PN</v>
          </cell>
        </row>
        <row r="33">
          <cell r="B33" t="str">
            <v>Balise numérique (commut)</v>
          </cell>
        </row>
        <row r="34">
          <cell r="B34" t="str">
            <v>Balise numérique (fixe)</v>
          </cell>
        </row>
        <row r="35">
          <cell r="B35" t="str">
            <v>Balise numérique ( fixe/x2x3)</v>
          </cell>
        </row>
        <row r="36">
          <cell r="B36" t="str">
            <v>CdV CI 1500V</v>
          </cell>
        </row>
        <row r="37">
          <cell r="B37" t="str">
            <v>CdV CI 25000V</v>
          </cell>
        </row>
        <row r="38">
          <cell r="B38" t="str">
            <v>CdV Mono-rail</v>
          </cell>
        </row>
        <row r="39">
          <cell r="B39" t="str">
            <v>TVP</v>
          </cell>
        </row>
        <row r="40">
          <cell r="B40" t="str">
            <v>Atr</v>
          </cell>
        </row>
        <row r="41">
          <cell r="B41" t="str">
            <v>Lev.Ag</v>
          </cell>
        </row>
        <row r="42">
          <cell r="B42" t="str">
            <v>Cm.Ag</v>
          </cell>
        </row>
        <row r="43">
          <cell r="B43" t="str">
            <v>Commut</v>
          </cell>
        </row>
        <row r="44">
          <cell r="B44" t="str">
            <v>Voyant</v>
          </cell>
        </row>
        <row r="45">
          <cell r="B45" t="str">
            <v>VCM</v>
          </cell>
        </row>
        <row r="46">
          <cell r="B46" t="str">
            <v>Sonnerie</v>
          </cell>
        </row>
        <row r="47">
          <cell r="B47" t="str">
            <v>Tél</v>
          </cell>
        </row>
        <row r="48">
          <cell r="B48" t="str">
            <v>Boite à feux</v>
          </cell>
        </row>
        <row r="49">
          <cell r="B49" t="str">
            <v>Signal (Neuf)</v>
          </cell>
        </row>
        <row r="50">
          <cell r="B50" t="str">
            <v>Heurtoir</v>
          </cell>
        </row>
        <row r="51">
          <cell r="B51" t="str">
            <v>Cv nain, SLD</v>
          </cell>
        </row>
        <row r="52">
          <cell r="B52" t="str">
            <v>Cm.B (sur signaux)</v>
          </cell>
        </row>
        <row r="53">
          <cell r="B53" t="str">
            <v>Caisson (sur Mat)</v>
          </cell>
        </row>
        <row r="54">
          <cell r="B54" t="str">
            <v>Signal (Existant) + STM + Feu</v>
          </cell>
        </row>
        <row r="55">
          <cell r="B55" t="str">
            <v>Poteau</v>
          </cell>
        </row>
        <row r="56">
          <cell r="B56" t="str">
            <v>Pancarte</v>
          </cell>
        </row>
        <row r="57">
          <cell r="B57" t="str">
            <v>Marquage dépose IS</v>
          </cell>
        </row>
        <row r="58">
          <cell r="B58" t="str">
            <v>Pose Gravoply (DP/P)</v>
          </cell>
        </row>
        <row r="59">
          <cell r="B59" t="str">
            <v>Câble (marquage dépose)</v>
          </cell>
        </row>
        <row r="60">
          <cell r="B60" t="str">
            <v>Pancarte (marquage dépose)</v>
          </cell>
        </row>
        <row r="61">
          <cell r="B61" t="str">
            <v>Câbles Princ</v>
          </cell>
        </row>
        <row r="62">
          <cell r="B62" t="str">
            <v>Câbles Locaux</v>
          </cell>
        </row>
        <row r="63">
          <cell r="B63" t="str">
            <v>Cablofil, goulotte ( au M)</v>
          </cell>
        </row>
        <row r="64">
          <cell r="B64" t="str">
            <v>Chaises</v>
          </cell>
        </row>
        <row r="65">
          <cell r="B65" t="str">
            <v>Dér Int Poste</v>
          </cell>
        </row>
        <row r="66">
          <cell r="B66" t="str">
            <v>Mise en place Chassis NS1</v>
          </cell>
        </row>
        <row r="67">
          <cell r="B67" t="str">
            <v>Mise en place Chassis V</v>
          </cell>
        </row>
        <row r="68">
          <cell r="B68" t="str">
            <v>Mise en place Chassis X</v>
          </cell>
        </row>
        <row r="69">
          <cell r="B69" t="str">
            <v>Armoires alim.ARAG.ARAL..</v>
          </cell>
        </row>
        <row r="70">
          <cell r="B70" t="str">
            <v>CO24p</v>
          </cell>
        </row>
        <row r="71">
          <cell r="B71" t="str">
            <v>CO60p</v>
          </cell>
        </row>
        <row r="72">
          <cell r="B72" t="str">
            <v>CO SBI</v>
          </cell>
        </row>
        <row r="73">
          <cell r="B73" t="str">
            <v>Racco ZUG</v>
          </cell>
        </row>
        <row r="74">
          <cell r="B74" t="str">
            <v>Racco Alim</v>
          </cell>
        </row>
        <row r="75">
          <cell r="B75"/>
        </row>
        <row r="76">
          <cell r="B76"/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Menu"/>
      <sheetName val="Pré-Montage"/>
      <sheetName val="Modele zone"/>
      <sheetName val="Chantier Global"/>
      <sheetName val="P66"/>
      <sheetName val="Encadrant Nord"/>
      <sheetName val="Encadrant Sud"/>
      <sheetName val="V7 plan de charge LIVRON (2019-"/>
    </sheetNames>
    <definedNames>
      <definedName name="copy_item_to_zone"/>
      <definedName name="CreerFeuil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Menu"/>
      <sheetName val="Pré-Montage"/>
      <sheetName val="Modele zone"/>
      <sheetName val="Chantier Global"/>
      <sheetName val="P66"/>
      <sheetName val="Encadrant Nord"/>
      <sheetName val="Encadrant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903E-8FA5-4893-BD28-28186DF2A85A}">
  <sheetPr codeName="Feuil2"/>
  <dimension ref="A1:B55"/>
  <sheetViews>
    <sheetView workbookViewId="0">
      <selection activeCell="K13" sqref="K13"/>
    </sheetView>
  </sheetViews>
  <sheetFormatPr baseColWidth="10" defaultRowHeight="15" x14ac:dyDescent="0.25"/>
  <cols>
    <col min="1" max="1" width="18.28515625" customWidth="1"/>
    <col min="2" max="2" width="22.28515625" customWidth="1"/>
  </cols>
  <sheetData>
    <row r="1" spans="1:2" x14ac:dyDescent="0.25">
      <c r="A1" s="1" t="s">
        <v>0</v>
      </c>
      <c r="B1" s="2" t="s">
        <v>1</v>
      </c>
    </row>
    <row r="2" spans="1:2" x14ac:dyDescent="0.25">
      <c r="A2" s="1" t="s">
        <v>2</v>
      </c>
      <c r="B2" s="2">
        <v>152222</v>
      </c>
    </row>
    <row r="5" spans="1:2" x14ac:dyDescent="0.25">
      <c r="A5" s="3" t="s">
        <v>3</v>
      </c>
      <c r="B5" s="1" t="s">
        <v>4</v>
      </c>
    </row>
    <row r="6" spans="1:2" x14ac:dyDescent="0.25">
      <c r="A6" s="4" t="s">
        <v>5</v>
      </c>
      <c r="B6" s="5" t="s">
        <v>6</v>
      </c>
    </row>
    <row r="7" spans="1:2" x14ac:dyDescent="0.25">
      <c r="A7" s="4" t="s">
        <v>7</v>
      </c>
      <c r="B7" s="5" t="s">
        <v>8</v>
      </c>
    </row>
    <row r="8" spans="1:2" x14ac:dyDescent="0.25">
      <c r="A8" s="4" t="s">
        <v>9</v>
      </c>
      <c r="B8" s="5" t="s">
        <v>10</v>
      </c>
    </row>
    <row r="9" spans="1:2" x14ac:dyDescent="0.25">
      <c r="A9" s="4"/>
      <c r="B9" s="5" t="s">
        <v>11</v>
      </c>
    </row>
    <row r="10" spans="1:2" x14ac:dyDescent="0.25">
      <c r="A10" s="4"/>
      <c r="B10" s="5" t="s">
        <v>12</v>
      </c>
    </row>
    <row r="11" spans="1:2" x14ac:dyDescent="0.25">
      <c r="A11" s="4"/>
      <c r="B11" s="5" t="s">
        <v>13</v>
      </c>
    </row>
    <row r="12" spans="1:2" x14ac:dyDescent="0.25">
      <c r="A12" s="4"/>
      <c r="B12" s="5" t="s">
        <v>14</v>
      </c>
    </row>
    <row r="13" spans="1:2" x14ac:dyDescent="0.25">
      <c r="A13" s="4"/>
      <c r="B13" s="5" t="s">
        <v>15</v>
      </c>
    </row>
    <row r="14" spans="1:2" x14ac:dyDescent="0.25">
      <c r="A14" s="4"/>
      <c r="B14" s="5" t="s">
        <v>16</v>
      </c>
    </row>
    <row r="15" spans="1:2" x14ac:dyDescent="0.25">
      <c r="A15" s="4"/>
      <c r="B15" s="5" t="s">
        <v>17</v>
      </c>
    </row>
    <row r="16" spans="1:2" x14ac:dyDescent="0.25">
      <c r="A16" s="4"/>
      <c r="B16" s="5" t="s">
        <v>18</v>
      </c>
    </row>
    <row r="17" spans="1:2" x14ac:dyDescent="0.25">
      <c r="A17" s="4"/>
      <c r="B17" s="5" t="s">
        <v>19</v>
      </c>
    </row>
    <row r="18" spans="1:2" x14ac:dyDescent="0.25">
      <c r="A18" s="4"/>
      <c r="B18" s="5" t="s">
        <v>20</v>
      </c>
    </row>
    <row r="19" spans="1:2" x14ac:dyDescent="0.25">
      <c r="A19" s="4"/>
      <c r="B19" s="5" t="s">
        <v>21</v>
      </c>
    </row>
    <row r="20" spans="1:2" x14ac:dyDescent="0.25">
      <c r="A20" s="4"/>
      <c r="B20" s="5" t="s">
        <v>22</v>
      </c>
    </row>
    <row r="21" spans="1:2" x14ac:dyDescent="0.25">
      <c r="A21" s="4"/>
      <c r="B21" s="5" t="s">
        <v>23</v>
      </c>
    </row>
    <row r="22" spans="1:2" x14ac:dyDescent="0.25">
      <c r="A22" s="4"/>
      <c r="B22" s="5" t="s">
        <v>24</v>
      </c>
    </row>
    <row r="23" spans="1:2" x14ac:dyDescent="0.25">
      <c r="A23" s="4"/>
      <c r="B23" s="5" t="s">
        <v>25</v>
      </c>
    </row>
    <row r="24" spans="1:2" x14ac:dyDescent="0.25">
      <c r="A24" s="4"/>
      <c r="B24" s="5" t="s">
        <v>26</v>
      </c>
    </row>
    <row r="25" spans="1:2" x14ac:dyDescent="0.25">
      <c r="A25" s="6"/>
      <c r="B25" s="5" t="s">
        <v>27</v>
      </c>
    </row>
    <row r="26" spans="1:2" x14ac:dyDescent="0.25">
      <c r="B26" s="5" t="s">
        <v>28</v>
      </c>
    </row>
    <row r="27" spans="1:2" x14ac:dyDescent="0.25">
      <c r="B27" s="5" t="s">
        <v>29</v>
      </c>
    </row>
    <row r="28" spans="1:2" x14ac:dyDescent="0.25">
      <c r="B28" s="5" t="s">
        <v>30</v>
      </c>
    </row>
    <row r="29" spans="1:2" x14ac:dyDescent="0.25">
      <c r="B29" s="5" t="s">
        <v>31</v>
      </c>
    </row>
    <row r="30" spans="1:2" x14ac:dyDescent="0.25">
      <c r="B30" s="5" t="s">
        <v>32</v>
      </c>
    </row>
    <row r="31" spans="1:2" x14ac:dyDescent="0.25">
      <c r="B31" s="5" t="s">
        <v>33</v>
      </c>
    </row>
    <row r="32" spans="1:2" x14ac:dyDescent="0.25">
      <c r="B32" s="5" t="s">
        <v>34</v>
      </c>
    </row>
    <row r="33" spans="2:2" x14ac:dyDescent="0.25">
      <c r="B33" s="5" t="s">
        <v>35</v>
      </c>
    </row>
    <row r="34" spans="2:2" x14ac:dyDescent="0.25">
      <c r="B34" s="5" t="s">
        <v>36</v>
      </c>
    </row>
    <row r="35" spans="2:2" x14ac:dyDescent="0.25">
      <c r="B35" s="5" t="s">
        <v>37</v>
      </c>
    </row>
    <row r="36" spans="2:2" x14ac:dyDescent="0.25">
      <c r="B36" s="5" t="s">
        <v>38</v>
      </c>
    </row>
    <row r="37" spans="2:2" x14ac:dyDescent="0.25">
      <c r="B37" s="5" t="s">
        <v>39</v>
      </c>
    </row>
    <row r="38" spans="2:2" x14ac:dyDescent="0.25">
      <c r="B38" s="5" t="s">
        <v>40</v>
      </c>
    </row>
    <row r="39" spans="2:2" x14ac:dyDescent="0.25">
      <c r="B39" s="5" t="s">
        <v>41</v>
      </c>
    </row>
    <row r="40" spans="2:2" x14ac:dyDescent="0.25">
      <c r="B40" s="5" t="s">
        <v>42</v>
      </c>
    </row>
    <row r="41" spans="2:2" x14ac:dyDescent="0.25">
      <c r="B41" s="5" t="s">
        <v>43</v>
      </c>
    </row>
    <row r="42" spans="2:2" x14ac:dyDescent="0.25">
      <c r="B42" s="5" t="s">
        <v>44</v>
      </c>
    </row>
    <row r="43" spans="2:2" x14ac:dyDescent="0.25">
      <c r="B43" s="5"/>
    </row>
    <row r="44" spans="2:2" x14ac:dyDescent="0.25">
      <c r="B44" s="5"/>
    </row>
    <row r="45" spans="2:2" x14ac:dyDescent="0.25">
      <c r="B45" s="5"/>
    </row>
    <row r="46" spans="2:2" x14ac:dyDescent="0.25">
      <c r="B46" s="5"/>
    </row>
    <row r="47" spans="2:2" x14ac:dyDescent="0.25">
      <c r="B47" s="5"/>
    </row>
    <row r="48" spans="2:2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  <row r="53" spans="2:2" x14ac:dyDescent="0.25">
      <c r="B53" s="5"/>
    </row>
    <row r="54" spans="2:2" x14ac:dyDescent="0.25">
      <c r="B54" s="5"/>
    </row>
    <row r="55" spans="2:2" x14ac:dyDescent="0.25">
      <c r="B55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AD54-3CF8-4783-96D5-60AB8B4F8628}">
  <sheetPr codeName="Feuil3">
    <tabColor rgb="FFC00000"/>
    <pageSetUpPr fitToPage="1"/>
  </sheetPr>
  <dimension ref="A1:BM568"/>
  <sheetViews>
    <sheetView zoomScaleNormal="100" workbookViewId="0">
      <pane xSplit="2" ySplit="2" topLeftCell="C54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baseColWidth="10" defaultRowHeight="12.75" outlineLevelCol="1" x14ac:dyDescent="0.25"/>
  <cols>
    <col min="1" max="1" width="125.7109375" style="148" customWidth="1"/>
    <col min="2" max="2" width="11.42578125" style="148" customWidth="1"/>
    <col min="3" max="12" width="10.28515625" style="148" customWidth="1"/>
    <col min="13" max="47" width="14.28515625" style="206" customWidth="1" outlineLevel="1"/>
    <col min="48" max="48" width="2.28515625" style="148" customWidth="1"/>
    <col min="49" max="63" width="14.28515625" style="206" hidden="1" customWidth="1" outlineLevel="1"/>
    <col min="64" max="64" width="2.28515625" style="148" customWidth="1" collapsed="1"/>
    <col min="65" max="255" width="11.42578125" style="148"/>
    <col min="256" max="256" width="40.42578125" style="148" customWidth="1"/>
    <col min="257" max="257" width="29.28515625" style="148" customWidth="1"/>
    <col min="258" max="258" width="35.28515625" style="148" customWidth="1"/>
    <col min="259" max="511" width="11.42578125" style="148"/>
    <col min="512" max="512" width="40.42578125" style="148" customWidth="1"/>
    <col min="513" max="513" width="29.28515625" style="148" customWidth="1"/>
    <col min="514" max="514" width="35.28515625" style="148" customWidth="1"/>
    <col min="515" max="767" width="11.42578125" style="148"/>
    <col min="768" max="768" width="40.42578125" style="148" customWidth="1"/>
    <col min="769" max="769" width="29.28515625" style="148" customWidth="1"/>
    <col min="770" max="770" width="35.28515625" style="148" customWidth="1"/>
    <col min="771" max="1023" width="11.42578125" style="148"/>
    <col min="1024" max="1024" width="40.42578125" style="148" customWidth="1"/>
    <col min="1025" max="1025" width="29.28515625" style="148" customWidth="1"/>
    <col min="1026" max="1026" width="35.28515625" style="148" customWidth="1"/>
    <col min="1027" max="1279" width="11.42578125" style="148"/>
    <col min="1280" max="1280" width="40.42578125" style="148" customWidth="1"/>
    <col min="1281" max="1281" width="29.28515625" style="148" customWidth="1"/>
    <col min="1282" max="1282" width="35.28515625" style="148" customWidth="1"/>
    <col min="1283" max="1535" width="11.42578125" style="148"/>
    <col min="1536" max="1536" width="40.42578125" style="148" customWidth="1"/>
    <col min="1537" max="1537" width="29.28515625" style="148" customWidth="1"/>
    <col min="1538" max="1538" width="35.28515625" style="148" customWidth="1"/>
    <col min="1539" max="1791" width="11.42578125" style="148"/>
    <col min="1792" max="1792" width="40.42578125" style="148" customWidth="1"/>
    <col min="1793" max="1793" width="29.28515625" style="148" customWidth="1"/>
    <col min="1794" max="1794" width="35.28515625" style="148" customWidth="1"/>
    <col min="1795" max="2047" width="11.42578125" style="148"/>
    <col min="2048" max="2048" width="40.42578125" style="148" customWidth="1"/>
    <col min="2049" max="2049" width="29.28515625" style="148" customWidth="1"/>
    <col min="2050" max="2050" width="35.28515625" style="148" customWidth="1"/>
    <col min="2051" max="2303" width="11.42578125" style="148"/>
    <col min="2304" max="2304" width="40.42578125" style="148" customWidth="1"/>
    <col min="2305" max="2305" width="29.28515625" style="148" customWidth="1"/>
    <col min="2306" max="2306" width="35.28515625" style="148" customWidth="1"/>
    <col min="2307" max="2559" width="11.42578125" style="148"/>
    <col min="2560" max="2560" width="40.42578125" style="148" customWidth="1"/>
    <col min="2561" max="2561" width="29.28515625" style="148" customWidth="1"/>
    <col min="2562" max="2562" width="35.28515625" style="148" customWidth="1"/>
    <col min="2563" max="2815" width="11.42578125" style="148"/>
    <col min="2816" max="2816" width="40.42578125" style="148" customWidth="1"/>
    <col min="2817" max="2817" width="29.28515625" style="148" customWidth="1"/>
    <col min="2818" max="2818" width="35.28515625" style="148" customWidth="1"/>
    <col min="2819" max="3071" width="11.42578125" style="148"/>
    <col min="3072" max="3072" width="40.42578125" style="148" customWidth="1"/>
    <col min="3073" max="3073" width="29.28515625" style="148" customWidth="1"/>
    <col min="3074" max="3074" width="35.28515625" style="148" customWidth="1"/>
    <col min="3075" max="3327" width="11.42578125" style="148"/>
    <col min="3328" max="3328" width="40.42578125" style="148" customWidth="1"/>
    <col min="3329" max="3329" width="29.28515625" style="148" customWidth="1"/>
    <col min="3330" max="3330" width="35.28515625" style="148" customWidth="1"/>
    <col min="3331" max="3583" width="11.42578125" style="148"/>
    <col min="3584" max="3584" width="40.42578125" style="148" customWidth="1"/>
    <col min="3585" max="3585" width="29.28515625" style="148" customWidth="1"/>
    <col min="3586" max="3586" width="35.28515625" style="148" customWidth="1"/>
    <col min="3587" max="3839" width="11.42578125" style="148"/>
    <col min="3840" max="3840" width="40.42578125" style="148" customWidth="1"/>
    <col min="3841" max="3841" width="29.28515625" style="148" customWidth="1"/>
    <col min="3842" max="3842" width="35.28515625" style="148" customWidth="1"/>
    <col min="3843" max="4095" width="11.42578125" style="148"/>
    <col min="4096" max="4096" width="40.42578125" style="148" customWidth="1"/>
    <col min="4097" max="4097" width="29.28515625" style="148" customWidth="1"/>
    <col min="4098" max="4098" width="35.28515625" style="148" customWidth="1"/>
    <col min="4099" max="4351" width="11.42578125" style="148"/>
    <col min="4352" max="4352" width="40.42578125" style="148" customWidth="1"/>
    <col min="4353" max="4353" width="29.28515625" style="148" customWidth="1"/>
    <col min="4354" max="4354" width="35.28515625" style="148" customWidth="1"/>
    <col min="4355" max="4607" width="11.42578125" style="148"/>
    <col min="4608" max="4608" width="40.42578125" style="148" customWidth="1"/>
    <col min="4609" max="4609" width="29.28515625" style="148" customWidth="1"/>
    <col min="4610" max="4610" width="35.28515625" style="148" customWidth="1"/>
    <col min="4611" max="4863" width="11.42578125" style="148"/>
    <col min="4864" max="4864" width="40.42578125" style="148" customWidth="1"/>
    <col min="4865" max="4865" width="29.28515625" style="148" customWidth="1"/>
    <col min="4866" max="4866" width="35.28515625" style="148" customWidth="1"/>
    <col min="4867" max="5119" width="11.42578125" style="148"/>
    <col min="5120" max="5120" width="40.42578125" style="148" customWidth="1"/>
    <col min="5121" max="5121" width="29.28515625" style="148" customWidth="1"/>
    <col min="5122" max="5122" width="35.28515625" style="148" customWidth="1"/>
    <col min="5123" max="5375" width="11.42578125" style="148"/>
    <col min="5376" max="5376" width="40.42578125" style="148" customWidth="1"/>
    <col min="5377" max="5377" width="29.28515625" style="148" customWidth="1"/>
    <col min="5378" max="5378" width="35.28515625" style="148" customWidth="1"/>
    <col min="5379" max="5631" width="11.42578125" style="148"/>
    <col min="5632" max="5632" width="40.42578125" style="148" customWidth="1"/>
    <col min="5633" max="5633" width="29.28515625" style="148" customWidth="1"/>
    <col min="5634" max="5634" width="35.28515625" style="148" customWidth="1"/>
    <col min="5635" max="5887" width="11.42578125" style="148"/>
    <col min="5888" max="5888" width="40.42578125" style="148" customWidth="1"/>
    <col min="5889" max="5889" width="29.28515625" style="148" customWidth="1"/>
    <col min="5890" max="5890" width="35.28515625" style="148" customWidth="1"/>
    <col min="5891" max="6143" width="11.42578125" style="148"/>
    <col min="6144" max="6144" width="40.42578125" style="148" customWidth="1"/>
    <col min="6145" max="6145" width="29.28515625" style="148" customWidth="1"/>
    <col min="6146" max="6146" width="35.28515625" style="148" customWidth="1"/>
    <col min="6147" max="6399" width="11.42578125" style="148"/>
    <col min="6400" max="6400" width="40.42578125" style="148" customWidth="1"/>
    <col min="6401" max="6401" width="29.28515625" style="148" customWidth="1"/>
    <col min="6402" max="6402" width="35.28515625" style="148" customWidth="1"/>
    <col min="6403" max="6655" width="11.42578125" style="148"/>
    <col min="6656" max="6656" width="40.42578125" style="148" customWidth="1"/>
    <col min="6657" max="6657" width="29.28515625" style="148" customWidth="1"/>
    <col min="6658" max="6658" width="35.28515625" style="148" customWidth="1"/>
    <col min="6659" max="6911" width="11.42578125" style="148"/>
    <col min="6912" max="6912" width="40.42578125" style="148" customWidth="1"/>
    <col min="6913" max="6913" width="29.28515625" style="148" customWidth="1"/>
    <col min="6914" max="6914" width="35.28515625" style="148" customWidth="1"/>
    <col min="6915" max="7167" width="11.42578125" style="148"/>
    <col min="7168" max="7168" width="40.42578125" style="148" customWidth="1"/>
    <col min="7169" max="7169" width="29.28515625" style="148" customWidth="1"/>
    <col min="7170" max="7170" width="35.28515625" style="148" customWidth="1"/>
    <col min="7171" max="7423" width="11.42578125" style="148"/>
    <col min="7424" max="7424" width="40.42578125" style="148" customWidth="1"/>
    <col min="7425" max="7425" width="29.28515625" style="148" customWidth="1"/>
    <col min="7426" max="7426" width="35.28515625" style="148" customWidth="1"/>
    <col min="7427" max="7679" width="11.42578125" style="148"/>
    <col min="7680" max="7680" width="40.42578125" style="148" customWidth="1"/>
    <col min="7681" max="7681" width="29.28515625" style="148" customWidth="1"/>
    <col min="7682" max="7682" width="35.28515625" style="148" customWidth="1"/>
    <col min="7683" max="7935" width="11.42578125" style="148"/>
    <col min="7936" max="7936" width="40.42578125" style="148" customWidth="1"/>
    <col min="7937" max="7937" width="29.28515625" style="148" customWidth="1"/>
    <col min="7938" max="7938" width="35.28515625" style="148" customWidth="1"/>
    <col min="7939" max="8191" width="11.42578125" style="148"/>
    <col min="8192" max="8192" width="40.42578125" style="148" customWidth="1"/>
    <col min="8193" max="8193" width="29.28515625" style="148" customWidth="1"/>
    <col min="8194" max="8194" width="35.28515625" style="148" customWidth="1"/>
    <col min="8195" max="8447" width="11.42578125" style="148"/>
    <col min="8448" max="8448" width="40.42578125" style="148" customWidth="1"/>
    <col min="8449" max="8449" width="29.28515625" style="148" customWidth="1"/>
    <col min="8450" max="8450" width="35.28515625" style="148" customWidth="1"/>
    <col min="8451" max="8703" width="11.42578125" style="148"/>
    <col min="8704" max="8704" width="40.42578125" style="148" customWidth="1"/>
    <col min="8705" max="8705" width="29.28515625" style="148" customWidth="1"/>
    <col min="8706" max="8706" width="35.28515625" style="148" customWidth="1"/>
    <col min="8707" max="8959" width="11.42578125" style="148"/>
    <col min="8960" max="8960" width="40.42578125" style="148" customWidth="1"/>
    <col min="8961" max="8961" width="29.28515625" style="148" customWidth="1"/>
    <col min="8962" max="8962" width="35.28515625" style="148" customWidth="1"/>
    <col min="8963" max="9215" width="11.42578125" style="148"/>
    <col min="9216" max="9216" width="40.42578125" style="148" customWidth="1"/>
    <col min="9217" max="9217" width="29.28515625" style="148" customWidth="1"/>
    <col min="9218" max="9218" width="35.28515625" style="148" customWidth="1"/>
    <col min="9219" max="9471" width="11.42578125" style="148"/>
    <col min="9472" max="9472" width="40.42578125" style="148" customWidth="1"/>
    <col min="9473" max="9473" width="29.28515625" style="148" customWidth="1"/>
    <col min="9474" max="9474" width="35.28515625" style="148" customWidth="1"/>
    <col min="9475" max="9727" width="11.42578125" style="148"/>
    <col min="9728" max="9728" width="40.42578125" style="148" customWidth="1"/>
    <col min="9729" max="9729" width="29.28515625" style="148" customWidth="1"/>
    <col min="9730" max="9730" width="35.28515625" style="148" customWidth="1"/>
    <col min="9731" max="9983" width="11.42578125" style="148"/>
    <col min="9984" max="9984" width="40.42578125" style="148" customWidth="1"/>
    <col min="9985" max="9985" width="29.28515625" style="148" customWidth="1"/>
    <col min="9986" max="9986" width="35.28515625" style="148" customWidth="1"/>
    <col min="9987" max="10239" width="11.42578125" style="148"/>
    <col min="10240" max="10240" width="40.42578125" style="148" customWidth="1"/>
    <col min="10241" max="10241" width="29.28515625" style="148" customWidth="1"/>
    <col min="10242" max="10242" width="35.28515625" style="148" customWidth="1"/>
    <col min="10243" max="10495" width="11.42578125" style="148"/>
    <col min="10496" max="10496" width="40.42578125" style="148" customWidth="1"/>
    <col min="10497" max="10497" width="29.28515625" style="148" customWidth="1"/>
    <col min="10498" max="10498" width="35.28515625" style="148" customWidth="1"/>
    <col min="10499" max="10751" width="11.42578125" style="148"/>
    <col min="10752" max="10752" width="40.42578125" style="148" customWidth="1"/>
    <col min="10753" max="10753" width="29.28515625" style="148" customWidth="1"/>
    <col min="10754" max="10754" width="35.28515625" style="148" customWidth="1"/>
    <col min="10755" max="11007" width="11.42578125" style="148"/>
    <col min="11008" max="11008" width="40.42578125" style="148" customWidth="1"/>
    <col min="11009" max="11009" width="29.28515625" style="148" customWidth="1"/>
    <col min="11010" max="11010" width="35.28515625" style="148" customWidth="1"/>
    <col min="11011" max="11263" width="11.42578125" style="148"/>
    <col min="11264" max="11264" width="40.42578125" style="148" customWidth="1"/>
    <col min="11265" max="11265" width="29.28515625" style="148" customWidth="1"/>
    <col min="11266" max="11266" width="35.28515625" style="148" customWidth="1"/>
    <col min="11267" max="11519" width="11.42578125" style="148"/>
    <col min="11520" max="11520" width="40.42578125" style="148" customWidth="1"/>
    <col min="11521" max="11521" width="29.28515625" style="148" customWidth="1"/>
    <col min="11522" max="11522" width="35.28515625" style="148" customWidth="1"/>
    <col min="11523" max="11775" width="11.42578125" style="148"/>
    <col min="11776" max="11776" width="40.42578125" style="148" customWidth="1"/>
    <col min="11777" max="11777" width="29.28515625" style="148" customWidth="1"/>
    <col min="11778" max="11778" width="35.28515625" style="148" customWidth="1"/>
    <col min="11779" max="12031" width="11.42578125" style="148"/>
    <col min="12032" max="12032" width="40.42578125" style="148" customWidth="1"/>
    <col min="12033" max="12033" width="29.28515625" style="148" customWidth="1"/>
    <col min="12034" max="12034" width="35.28515625" style="148" customWidth="1"/>
    <col min="12035" max="12287" width="11.42578125" style="148"/>
    <col min="12288" max="12288" width="40.42578125" style="148" customWidth="1"/>
    <col min="12289" max="12289" width="29.28515625" style="148" customWidth="1"/>
    <col min="12290" max="12290" width="35.28515625" style="148" customWidth="1"/>
    <col min="12291" max="12543" width="11.42578125" style="148"/>
    <col min="12544" max="12544" width="40.42578125" style="148" customWidth="1"/>
    <col min="12545" max="12545" width="29.28515625" style="148" customWidth="1"/>
    <col min="12546" max="12546" width="35.28515625" style="148" customWidth="1"/>
    <col min="12547" max="12799" width="11.42578125" style="148"/>
    <col min="12800" max="12800" width="40.42578125" style="148" customWidth="1"/>
    <col min="12801" max="12801" width="29.28515625" style="148" customWidth="1"/>
    <col min="12802" max="12802" width="35.28515625" style="148" customWidth="1"/>
    <col min="12803" max="13055" width="11.42578125" style="148"/>
    <col min="13056" max="13056" width="40.42578125" style="148" customWidth="1"/>
    <col min="13057" max="13057" width="29.28515625" style="148" customWidth="1"/>
    <col min="13058" max="13058" width="35.28515625" style="148" customWidth="1"/>
    <col min="13059" max="13311" width="11.42578125" style="148"/>
    <col min="13312" max="13312" width="40.42578125" style="148" customWidth="1"/>
    <col min="13313" max="13313" width="29.28515625" style="148" customWidth="1"/>
    <col min="13314" max="13314" width="35.28515625" style="148" customWidth="1"/>
    <col min="13315" max="13567" width="11.42578125" style="148"/>
    <col min="13568" max="13568" width="40.42578125" style="148" customWidth="1"/>
    <col min="13569" max="13569" width="29.28515625" style="148" customWidth="1"/>
    <col min="13570" max="13570" width="35.28515625" style="148" customWidth="1"/>
    <col min="13571" max="13823" width="11.42578125" style="148"/>
    <col min="13824" max="13824" width="40.42578125" style="148" customWidth="1"/>
    <col min="13825" max="13825" width="29.28515625" style="148" customWidth="1"/>
    <col min="13826" max="13826" width="35.28515625" style="148" customWidth="1"/>
    <col min="13827" max="14079" width="11.42578125" style="148"/>
    <col min="14080" max="14080" width="40.42578125" style="148" customWidth="1"/>
    <col min="14081" max="14081" width="29.28515625" style="148" customWidth="1"/>
    <col min="14082" max="14082" width="35.28515625" style="148" customWidth="1"/>
    <col min="14083" max="14335" width="11.42578125" style="148"/>
    <col min="14336" max="14336" width="40.42578125" style="148" customWidth="1"/>
    <col min="14337" max="14337" width="29.28515625" style="148" customWidth="1"/>
    <col min="14338" max="14338" width="35.28515625" style="148" customWidth="1"/>
    <col min="14339" max="14591" width="11.42578125" style="148"/>
    <col min="14592" max="14592" width="40.42578125" style="148" customWidth="1"/>
    <col min="14593" max="14593" width="29.28515625" style="148" customWidth="1"/>
    <col min="14594" max="14594" width="35.28515625" style="148" customWidth="1"/>
    <col min="14595" max="14847" width="11.42578125" style="148"/>
    <col min="14848" max="14848" width="40.42578125" style="148" customWidth="1"/>
    <col min="14849" max="14849" width="29.28515625" style="148" customWidth="1"/>
    <col min="14850" max="14850" width="35.28515625" style="148" customWidth="1"/>
    <col min="14851" max="15103" width="11.42578125" style="148"/>
    <col min="15104" max="15104" width="40.42578125" style="148" customWidth="1"/>
    <col min="15105" max="15105" width="29.28515625" style="148" customWidth="1"/>
    <col min="15106" max="15106" width="35.28515625" style="148" customWidth="1"/>
    <col min="15107" max="15359" width="11.42578125" style="148"/>
    <col min="15360" max="15360" width="40.42578125" style="148" customWidth="1"/>
    <col min="15361" max="15361" width="29.28515625" style="148" customWidth="1"/>
    <col min="15362" max="15362" width="35.28515625" style="148" customWidth="1"/>
    <col min="15363" max="15615" width="11.42578125" style="148"/>
    <col min="15616" max="15616" width="40.42578125" style="148" customWidth="1"/>
    <col min="15617" max="15617" width="29.28515625" style="148" customWidth="1"/>
    <col min="15618" max="15618" width="35.28515625" style="148" customWidth="1"/>
    <col min="15619" max="15871" width="11.42578125" style="148"/>
    <col min="15872" max="15872" width="40.42578125" style="148" customWidth="1"/>
    <col min="15873" max="15873" width="29.28515625" style="148" customWidth="1"/>
    <col min="15874" max="15874" width="35.28515625" style="148" customWidth="1"/>
    <col min="15875" max="16127" width="11.42578125" style="148"/>
    <col min="16128" max="16128" width="40.42578125" style="148" customWidth="1"/>
    <col min="16129" max="16129" width="29.28515625" style="148" customWidth="1"/>
    <col min="16130" max="16130" width="35.28515625" style="148" customWidth="1"/>
    <col min="16131" max="16384" width="11.42578125" style="148"/>
  </cols>
  <sheetData>
    <row r="1" spans="1:64" s="134" customFormat="1" ht="74.25" customHeight="1" x14ac:dyDescent="0.25">
      <c r="A1" s="123" t="s">
        <v>120</v>
      </c>
      <c r="B1" s="124" t="s">
        <v>121</v>
      </c>
      <c r="C1" s="124" t="s">
        <v>122</v>
      </c>
      <c r="D1" s="124" t="s">
        <v>123</v>
      </c>
      <c r="E1" s="124" t="s">
        <v>124</v>
      </c>
      <c r="F1" s="125" t="s">
        <v>51</v>
      </c>
      <c r="G1" s="125" t="s">
        <v>125</v>
      </c>
      <c r="H1" s="125" t="s">
        <v>126</v>
      </c>
      <c r="I1" s="125" t="s">
        <v>127</v>
      </c>
      <c r="J1" s="126" t="s">
        <v>55</v>
      </c>
      <c r="K1" s="125" t="s">
        <v>128</v>
      </c>
      <c r="L1" s="126" t="s">
        <v>57</v>
      </c>
      <c r="M1" s="127" t="s">
        <v>129</v>
      </c>
      <c r="N1" s="128" t="s">
        <v>130</v>
      </c>
      <c r="O1" s="128" t="s">
        <v>131</v>
      </c>
      <c r="P1" s="128" t="s">
        <v>132</v>
      </c>
      <c r="Q1" s="129" t="s">
        <v>133</v>
      </c>
      <c r="R1" s="129" t="s">
        <v>134</v>
      </c>
      <c r="S1" s="129" t="s">
        <v>135</v>
      </c>
      <c r="T1" s="129" t="s">
        <v>136</v>
      </c>
      <c r="U1" s="129" t="s">
        <v>137</v>
      </c>
      <c r="V1" s="129" t="s">
        <v>138</v>
      </c>
      <c r="W1" s="129" t="s">
        <v>139</v>
      </c>
      <c r="X1" s="128" t="s">
        <v>140</v>
      </c>
      <c r="Y1" s="128" t="s">
        <v>141</v>
      </c>
      <c r="Z1" s="128" t="s">
        <v>142</v>
      </c>
      <c r="AA1" s="129" t="s">
        <v>143</v>
      </c>
      <c r="AB1" s="129" t="s">
        <v>144</v>
      </c>
      <c r="AC1" s="129" t="s">
        <v>145</v>
      </c>
      <c r="AD1" s="128" t="s">
        <v>146</v>
      </c>
      <c r="AE1" s="128" t="s">
        <v>147</v>
      </c>
      <c r="AF1" s="128" t="s">
        <v>148</v>
      </c>
      <c r="AG1" s="128" t="s">
        <v>149</v>
      </c>
      <c r="AH1" s="128" t="s">
        <v>150</v>
      </c>
      <c r="AI1" s="128" t="s">
        <v>151</v>
      </c>
      <c r="AJ1" s="128" t="s">
        <v>152</v>
      </c>
      <c r="AK1" s="129" t="s">
        <v>153</v>
      </c>
      <c r="AL1" s="129" t="s">
        <v>154</v>
      </c>
      <c r="AM1" s="129" t="s">
        <v>155</v>
      </c>
      <c r="AN1" s="129" t="s">
        <v>156</v>
      </c>
      <c r="AO1" s="128" t="s">
        <v>157</v>
      </c>
      <c r="AP1" s="128" t="s">
        <v>158</v>
      </c>
      <c r="AQ1" s="128" t="s">
        <v>159</v>
      </c>
      <c r="AR1" s="128" t="s">
        <v>160</v>
      </c>
      <c r="AS1" s="129" t="s">
        <v>161</v>
      </c>
      <c r="AT1" s="129" t="s">
        <v>162</v>
      </c>
      <c r="AU1" s="130" t="s">
        <v>163</v>
      </c>
      <c r="AV1" s="131"/>
      <c r="AW1" s="132" t="s">
        <v>164</v>
      </c>
      <c r="AX1" s="129" t="s">
        <v>165</v>
      </c>
      <c r="AY1" s="129" t="s">
        <v>166</v>
      </c>
      <c r="AZ1" s="129" t="s">
        <v>167</v>
      </c>
      <c r="BA1" s="129" t="s">
        <v>168</v>
      </c>
      <c r="BB1" s="129" t="s">
        <v>169</v>
      </c>
      <c r="BC1" s="129" t="s">
        <v>170</v>
      </c>
      <c r="BD1" s="129" t="s">
        <v>171</v>
      </c>
      <c r="BE1" s="133" t="s">
        <v>172</v>
      </c>
      <c r="BF1" s="129" t="s">
        <v>173</v>
      </c>
      <c r="BG1" s="129" t="s">
        <v>174</v>
      </c>
      <c r="BH1" s="129" t="s">
        <v>99</v>
      </c>
      <c r="BI1" s="129" t="s">
        <v>175</v>
      </c>
      <c r="BJ1" s="129" t="s">
        <v>176</v>
      </c>
      <c r="BK1" s="130" t="s">
        <v>163</v>
      </c>
      <c r="BL1" s="131"/>
    </row>
    <row r="2" spans="1:64" s="143" customFormat="1" x14ac:dyDescent="0.25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7">
        <v>1.5</v>
      </c>
      <c r="N2" s="138">
        <v>4.5</v>
      </c>
      <c r="O2" s="138">
        <v>9</v>
      </c>
      <c r="P2" s="138">
        <v>13.5</v>
      </c>
      <c r="Q2" s="138">
        <v>29.5</v>
      </c>
      <c r="R2" s="138">
        <v>37.5</v>
      </c>
      <c r="S2" s="139" t="s">
        <v>177</v>
      </c>
      <c r="T2" s="139">
        <v>10</v>
      </c>
      <c r="U2" s="139">
        <v>20</v>
      </c>
      <c r="V2" s="139">
        <v>40</v>
      </c>
      <c r="W2" s="138">
        <v>4</v>
      </c>
      <c r="X2" s="138">
        <v>1.5</v>
      </c>
      <c r="Y2" s="138">
        <v>1.5</v>
      </c>
      <c r="Z2" s="138">
        <v>0.75</v>
      </c>
      <c r="AA2" s="138">
        <v>0.5</v>
      </c>
      <c r="AB2" s="138">
        <v>0.25</v>
      </c>
      <c r="AC2" s="138">
        <v>0.5</v>
      </c>
      <c r="AD2" s="138">
        <v>1</v>
      </c>
      <c r="AE2" s="138">
        <v>2</v>
      </c>
      <c r="AF2" s="138">
        <v>3</v>
      </c>
      <c r="AG2" s="138">
        <v>5</v>
      </c>
      <c r="AH2" s="138">
        <v>7</v>
      </c>
      <c r="AI2" s="138">
        <v>9</v>
      </c>
      <c r="AJ2" s="138">
        <v>1</v>
      </c>
      <c r="AK2" s="138">
        <v>0.25</v>
      </c>
      <c r="AL2" s="138">
        <v>2</v>
      </c>
      <c r="AM2" s="138">
        <v>2</v>
      </c>
      <c r="AN2" s="138">
        <v>2</v>
      </c>
      <c r="AO2" s="138">
        <v>2.5</v>
      </c>
      <c r="AP2" s="138">
        <v>2.5</v>
      </c>
      <c r="AQ2" s="138">
        <v>2</v>
      </c>
      <c r="AR2" s="138">
        <v>2</v>
      </c>
      <c r="AS2" s="138">
        <v>2</v>
      </c>
      <c r="AT2" s="138" t="s">
        <v>178</v>
      </c>
      <c r="AU2" s="140" t="s">
        <v>179</v>
      </c>
      <c r="AV2" s="131"/>
      <c r="AW2" s="139">
        <v>0.5</v>
      </c>
      <c r="AX2" s="141">
        <f>5/60</f>
        <v>8.3333333333333329E-2</v>
      </c>
      <c r="AY2" s="142">
        <v>0.5</v>
      </c>
      <c r="AZ2" s="141">
        <f>5/60</f>
        <v>8.3333333333333329E-2</v>
      </c>
      <c r="BA2" s="141">
        <f>5/60</f>
        <v>8.3333333333333329E-2</v>
      </c>
      <c r="BB2" s="141">
        <f>10/60</f>
        <v>0.16666666666666666</v>
      </c>
      <c r="BC2" s="141">
        <f>5/60</f>
        <v>8.3333333333333329E-2</v>
      </c>
      <c r="BD2" s="141">
        <v>0.25</v>
      </c>
      <c r="BE2" s="142">
        <v>1</v>
      </c>
      <c r="BF2" s="138">
        <v>0.25</v>
      </c>
      <c r="BG2" s="138">
        <v>0.25</v>
      </c>
      <c r="BH2" s="138">
        <v>0.5</v>
      </c>
      <c r="BI2" s="138">
        <v>0.25</v>
      </c>
      <c r="BJ2" s="138">
        <v>0.5</v>
      </c>
      <c r="BK2" s="140" t="s">
        <v>179</v>
      </c>
      <c r="BL2" s="131"/>
    </row>
    <row r="3" spans="1:64" ht="15" customHeight="1" x14ac:dyDescent="0.25">
      <c r="A3" s="144" t="s">
        <v>180</v>
      </c>
      <c r="B3" s="145">
        <f>SUM(M3:AX3)</f>
        <v>0</v>
      </c>
      <c r="C3" s="145">
        <f>SUM(N3:AY3)</f>
        <v>0</v>
      </c>
      <c r="D3" s="145"/>
      <c r="E3" s="145"/>
      <c r="F3" s="145"/>
      <c r="G3" s="145"/>
      <c r="H3" s="145"/>
      <c r="I3" s="145"/>
      <c r="J3" s="145"/>
      <c r="K3" s="145"/>
      <c r="L3" s="145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31"/>
      <c r="AW3" s="146"/>
      <c r="AX3" s="146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4" ht="15" customHeight="1" x14ac:dyDescent="0.25">
      <c r="A4" s="149"/>
      <c r="B4" s="145">
        <f>SUM(M4:AX4)</f>
        <v>0</v>
      </c>
      <c r="C4" s="145">
        <f>SUM(N4:AY4)</f>
        <v>0</v>
      </c>
      <c r="D4" s="145"/>
      <c r="E4" s="145"/>
      <c r="F4" s="145"/>
      <c r="G4" s="145"/>
      <c r="H4" s="145"/>
      <c r="I4" s="145"/>
      <c r="J4" s="145"/>
      <c r="K4" s="145"/>
      <c r="L4" s="145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31"/>
      <c r="AW4" s="146"/>
      <c r="AX4" s="146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64" ht="15" customHeight="1" x14ac:dyDescent="0.25">
      <c r="A5" s="150" t="s">
        <v>130</v>
      </c>
      <c r="B5" s="151">
        <v>0.1</v>
      </c>
      <c r="C5" s="151">
        <f>SUM(M5:AY5)</f>
        <v>4.5</v>
      </c>
      <c r="D5" s="151"/>
      <c r="E5" s="152">
        <f t="shared" ref="E5:E36" si="0">SUM(F5:L5)</f>
        <v>0</v>
      </c>
      <c r="F5" s="152"/>
      <c r="G5" s="152"/>
      <c r="H5" s="152"/>
      <c r="I5" s="152"/>
      <c r="J5" s="152"/>
      <c r="K5" s="152"/>
      <c r="L5" s="152"/>
      <c r="M5" s="146"/>
      <c r="N5" s="146">
        <v>4.5</v>
      </c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31"/>
      <c r="AW5" s="146"/>
      <c r="AX5" s="146"/>
      <c r="AY5" s="147"/>
      <c r="AZ5" s="147"/>
      <c r="BA5" s="147"/>
      <c r="BB5" s="147"/>
      <c r="BC5" s="147"/>
      <c r="BD5" s="147"/>
      <c r="BE5" s="147"/>
      <c r="BF5" s="147"/>
      <c r="BG5" s="147"/>
      <c r="BH5" s="147"/>
      <c r="BI5" s="147"/>
      <c r="BJ5" s="147"/>
      <c r="BK5" s="147"/>
      <c r="BL5" s="147"/>
    </row>
    <row r="6" spans="1:64" ht="15" customHeight="1" x14ac:dyDescent="0.25">
      <c r="A6" s="153" t="s">
        <v>181</v>
      </c>
      <c r="B6" s="151">
        <v>0.1</v>
      </c>
      <c r="C6" s="151">
        <f t="shared" ref="C6:C69" si="1">SUM(M6:AY6)</f>
        <v>0</v>
      </c>
      <c r="D6" s="151"/>
      <c r="E6" s="152">
        <f t="shared" si="0"/>
        <v>0</v>
      </c>
      <c r="F6" s="152"/>
      <c r="G6" s="152"/>
      <c r="H6" s="152"/>
      <c r="I6" s="152"/>
      <c r="J6" s="152"/>
      <c r="K6" s="152"/>
      <c r="L6" s="152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31"/>
      <c r="AW6" s="146"/>
      <c r="AX6" s="146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</row>
    <row r="7" spans="1:64" ht="15" customHeight="1" x14ac:dyDescent="0.25">
      <c r="A7" s="150" t="s">
        <v>131</v>
      </c>
      <c r="B7" s="151">
        <v>0.1</v>
      </c>
      <c r="C7" s="151">
        <f t="shared" si="1"/>
        <v>9</v>
      </c>
      <c r="D7" s="151"/>
      <c r="E7" s="152">
        <f t="shared" si="0"/>
        <v>0</v>
      </c>
      <c r="F7" s="152"/>
      <c r="G7" s="152"/>
      <c r="H7" s="152"/>
      <c r="I7" s="152"/>
      <c r="J7" s="152"/>
      <c r="K7" s="152"/>
      <c r="L7" s="152"/>
      <c r="M7" s="146"/>
      <c r="N7" s="146"/>
      <c r="O7" s="146">
        <v>9</v>
      </c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31"/>
      <c r="AW7" s="146"/>
      <c r="AX7" s="146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</row>
    <row r="8" spans="1:64" x14ac:dyDescent="0.25">
      <c r="A8" s="150" t="s">
        <v>182</v>
      </c>
      <c r="B8" s="151">
        <v>0.1</v>
      </c>
      <c r="C8" s="151">
        <f t="shared" si="1"/>
        <v>13.5</v>
      </c>
      <c r="D8" s="151"/>
      <c r="E8" s="152">
        <f t="shared" si="0"/>
        <v>7.2500030000000004</v>
      </c>
      <c r="F8" s="154">
        <v>9.9999999999999995E-7</v>
      </c>
      <c r="G8" s="154">
        <v>9.9999999999999995E-7</v>
      </c>
      <c r="H8" s="155">
        <v>1</v>
      </c>
      <c r="I8" s="155">
        <v>6</v>
      </c>
      <c r="J8" s="154">
        <v>0</v>
      </c>
      <c r="K8" s="154">
        <v>9.9999999999999995E-7</v>
      </c>
      <c r="L8" s="156">
        <v>0.25</v>
      </c>
      <c r="M8" s="146"/>
      <c r="N8" s="146"/>
      <c r="O8" s="146"/>
      <c r="P8" s="146">
        <v>13.5</v>
      </c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31"/>
      <c r="AW8" s="146"/>
      <c r="AX8" s="146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7"/>
      <c r="BK8" s="147"/>
      <c r="BL8" s="147"/>
    </row>
    <row r="9" spans="1:64" x14ac:dyDescent="0.25">
      <c r="A9" s="153" t="s">
        <v>183</v>
      </c>
      <c r="B9" s="151">
        <v>0.1</v>
      </c>
      <c r="C9" s="151">
        <f t="shared" si="1"/>
        <v>3</v>
      </c>
      <c r="D9" s="151"/>
      <c r="E9" s="152">
        <f t="shared" si="0"/>
        <v>0.23500300000000002</v>
      </c>
      <c r="F9" s="154">
        <v>9.9999999999999995E-7</v>
      </c>
      <c r="G9" s="154">
        <v>9.9999999999999995E-7</v>
      </c>
      <c r="H9" s="156">
        <v>0.1</v>
      </c>
      <c r="I9" s="154">
        <v>9.9999999999999995E-7</v>
      </c>
      <c r="J9" s="154">
        <v>0</v>
      </c>
      <c r="K9" s="156">
        <v>0.1</v>
      </c>
      <c r="L9" s="157">
        <v>3.5000000000000003E-2</v>
      </c>
      <c r="M9" s="158">
        <v>3</v>
      </c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31"/>
      <c r="AW9" s="146"/>
      <c r="AX9" s="146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</row>
    <row r="10" spans="1:64" x14ac:dyDescent="0.25">
      <c r="A10" s="153" t="s">
        <v>184</v>
      </c>
      <c r="B10" s="151">
        <v>0.1</v>
      </c>
      <c r="C10" s="151">
        <f t="shared" si="1"/>
        <v>0</v>
      </c>
      <c r="D10" s="151"/>
      <c r="E10" s="152">
        <f t="shared" si="0"/>
        <v>0</v>
      </c>
      <c r="F10" s="152"/>
      <c r="G10" s="152"/>
      <c r="H10" s="152"/>
      <c r="I10" s="152"/>
      <c r="J10" s="152"/>
      <c r="K10" s="152"/>
      <c r="L10" s="152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31"/>
      <c r="AW10" s="146"/>
      <c r="AX10" s="146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</row>
    <row r="11" spans="1:64" x14ac:dyDescent="0.25">
      <c r="A11" s="150" t="s">
        <v>132</v>
      </c>
      <c r="B11" s="151">
        <v>0.1</v>
      </c>
      <c r="C11" s="151">
        <f t="shared" si="1"/>
        <v>13.5</v>
      </c>
      <c r="D11" s="151"/>
      <c r="E11" s="152">
        <f t="shared" si="0"/>
        <v>0</v>
      </c>
      <c r="F11" s="152"/>
      <c r="G11" s="152"/>
      <c r="H11" s="152"/>
      <c r="I11" s="152"/>
      <c r="J11" s="152"/>
      <c r="K11" s="152"/>
      <c r="L11" s="152"/>
      <c r="M11" s="146"/>
      <c r="N11" s="146"/>
      <c r="O11" s="146"/>
      <c r="P11" s="146">
        <v>13.5</v>
      </c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31"/>
      <c r="AW11" s="146"/>
      <c r="AX11" s="146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</row>
    <row r="12" spans="1:64" x14ac:dyDescent="0.25">
      <c r="A12" s="150" t="s">
        <v>185</v>
      </c>
      <c r="B12" s="151">
        <v>0.1</v>
      </c>
      <c r="C12" s="151">
        <f t="shared" si="1"/>
        <v>29.5</v>
      </c>
      <c r="D12" s="151"/>
      <c r="E12" s="152">
        <f t="shared" si="0"/>
        <v>233</v>
      </c>
      <c r="F12" s="159">
        <v>0</v>
      </c>
      <c r="G12" s="160">
        <v>120</v>
      </c>
      <c r="H12" s="159">
        <v>0</v>
      </c>
      <c r="I12" s="160">
        <v>8</v>
      </c>
      <c r="J12" s="159">
        <v>0</v>
      </c>
      <c r="K12" s="160">
        <v>100</v>
      </c>
      <c r="L12" s="160">
        <v>5</v>
      </c>
      <c r="M12" s="146"/>
      <c r="N12" s="146"/>
      <c r="O12" s="146"/>
      <c r="P12" s="146"/>
      <c r="Q12" s="146">
        <v>29.5</v>
      </c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31"/>
      <c r="AW12" s="146"/>
      <c r="AX12" s="146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</row>
    <row r="13" spans="1:64" x14ac:dyDescent="0.25">
      <c r="A13" s="153" t="s">
        <v>186</v>
      </c>
      <c r="B13" s="151">
        <v>0.1</v>
      </c>
      <c r="C13" s="151">
        <f t="shared" si="1"/>
        <v>0</v>
      </c>
      <c r="D13" s="151"/>
      <c r="E13" s="152">
        <f t="shared" si="0"/>
        <v>235</v>
      </c>
      <c r="F13" s="159">
        <v>0</v>
      </c>
      <c r="G13" s="159">
        <v>0</v>
      </c>
      <c r="H13" s="159">
        <v>0</v>
      </c>
      <c r="I13" s="159">
        <v>0</v>
      </c>
      <c r="J13" s="159">
        <v>0</v>
      </c>
      <c r="K13" s="160">
        <v>200</v>
      </c>
      <c r="L13" s="160">
        <v>35</v>
      </c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31"/>
      <c r="AW13" s="146"/>
      <c r="AX13" s="146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</row>
    <row r="14" spans="1:64" x14ac:dyDescent="0.25">
      <c r="A14" s="150" t="s">
        <v>187</v>
      </c>
      <c r="B14" s="151">
        <v>0.1</v>
      </c>
      <c r="C14" s="151">
        <f t="shared" si="1"/>
        <v>0</v>
      </c>
      <c r="D14" s="151"/>
      <c r="E14" s="152">
        <f t="shared" si="0"/>
        <v>330</v>
      </c>
      <c r="F14" s="159">
        <v>0</v>
      </c>
      <c r="G14" s="160">
        <v>180</v>
      </c>
      <c r="H14" s="159">
        <v>0</v>
      </c>
      <c r="I14" s="160">
        <v>8</v>
      </c>
      <c r="J14" s="159">
        <v>0</v>
      </c>
      <c r="K14" s="160">
        <v>135</v>
      </c>
      <c r="L14" s="160">
        <v>7</v>
      </c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31"/>
      <c r="AW14" s="146"/>
      <c r="AX14" s="146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</row>
    <row r="15" spans="1:64" x14ac:dyDescent="0.25">
      <c r="A15" s="150" t="s">
        <v>188</v>
      </c>
      <c r="B15" s="151">
        <v>0.1</v>
      </c>
      <c r="C15" s="151">
        <f t="shared" si="1"/>
        <v>37.5</v>
      </c>
      <c r="D15" s="151"/>
      <c r="E15" s="152">
        <f t="shared" si="0"/>
        <v>432</v>
      </c>
      <c r="F15" s="161">
        <v>0</v>
      </c>
      <c r="G15" s="161">
        <v>240</v>
      </c>
      <c r="H15" s="161">
        <v>0</v>
      </c>
      <c r="I15" s="161">
        <v>12</v>
      </c>
      <c r="J15" s="161">
        <v>0</v>
      </c>
      <c r="K15" s="161">
        <v>170</v>
      </c>
      <c r="L15" s="161">
        <v>10</v>
      </c>
      <c r="M15" s="146"/>
      <c r="N15" s="146"/>
      <c r="O15" s="146"/>
      <c r="P15" s="146"/>
      <c r="Q15" s="146"/>
      <c r="R15" s="146">
        <v>37.5</v>
      </c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31"/>
      <c r="AW15" s="146"/>
      <c r="AX15" s="146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</row>
    <row r="16" spans="1:64" x14ac:dyDescent="0.25">
      <c r="A16" s="150" t="s">
        <v>189</v>
      </c>
      <c r="B16" s="151">
        <v>0.1</v>
      </c>
      <c r="C16" s="151">
        <f t="shared" si="1"/>
        <v>3</v>
      </c>
      <c r="D16" s="151"/>
      <c r="E16" s="152">
        <f>SUM(F16:L16)</f>
        <v>25</v>
      </c>
      <c r="F16" s="162">
        <v>8</v>
      </c>
      <c r="G16" s="163">
        <v>0</v>
      </c>
      <c r="H16" s="162">
        <v>4</v>
      </c>
      <c r="I16" s="162">
        <v>4</v>
      </c>
      <c r="J16" s="162">
        <v>0</v>
      </c>
      <c r="K16" s="162">
        <v>8</v>
      </c>
      <c r="L16" s="162">
        <v>1</v>
      </c>
      <c r="M16" s="146"/>
      <c r="N16" s="146"/>
      <c r="O16" s="146"/>
      <c r="P16" s="146"/>
      <c r="Q16" s="146"/>
      <c r="R16" s="146"/>
      <c r="S16" s="146">
        <v>3</v>
      </c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31"/>
      <c r="AW16" s="146"/>
      <c r="AX16" s="146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</row>
    <row r="17" spans="1:64" x14ac:dyDescent="0.25">
      <c r="A17" s="150" t="s">
        <v>190</v>
      </c>
      <c r="B17" s="151">
        <v>0.1</v>
      </c>
      <c r="C17" s="151">
        <f t="shared" si="1"/>
        <v>4</v>
      </c>
      <c r="D17" s="151"/>
      <c r="E17" s="152">
        <f t="shared" si="0"/>
        <v>25</v>
      </c>
      <c r="F17" s="162">
        <v>8</v>
      </c>
      <c r="G17" s="163">
        <v>0</v>
      </c>
      <c r="H17" s="162">
        <v>4</v>
      </c>
      <c r="I17" s="162">
        <v>4</v>
      </c>
      <c r="J17" s="162">
        <v>0</v>
      </c>
      <c r="K17" s="162">
        <v>8</v>
      </c>
      <c r="L17" s="162">
        <v>1</v>
      </c>
      <c r="M17" s="146"/>
      <c r="N17" s="146"/>
      <c r="O17" s="146"/>
      <c r="P17" s="146"/>
      <c r="Q17" s="146"/>
      <c r="R17" s="146"/>
      <c r="S17" s="146">
        <v>4</v>
      </c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31"/>
      <c r="AW17" s="146"/>
      <c r="AX17" s="146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</row>
    <row r="18" spans="1:64" x14ac:dyDescent="0.25">
      <c r="A18" s="153" t="s">
        <v>191</v>
      </c>
      <c r="B18" s="151">
        <v>0.1</v>
      </c>
      <c r="C18" s="151">
        <f t="shared" si="1"/>
        <v>0</v>
      </c>
      <c r="D18" s="151"/>
      <c r="E18" s="152">
        <f t="shared" si="0"/>
        <v>0</v>
      </c>
      <c r="F18" s="152"/>
      <c r="G18" s="152"/>
      <c r="H18" s="152"/>
      <c r="I18" s="152"/>
      <c r="J18" s="152"/>
      <c r="K18" s="152"/>
      <c r="L18" s="152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31"/>
      <c r="AW18" s="146"/>
      <c r="AX18" s="146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</row>
    <row r="19" spans="1:64" x14ac:dyDescent="0.25">
      <c r="A19" s="153" t="s">
        <v>192</v>
      </c>
      <c r="B19" s="151">
        <v>0.1</v>
      </c>
      <c r="C19" s="151">
        <f t="shared" si="1"/>
        <v>0</v>
      </c>
      <c r="D19" s="151"/>
      <c r="E19" s="152">
        <f t="shared" si="0"/>
        <v>0</v>
      </c>
      <c r="F19" s="152"/>
      <c r="G19" s="152"/>
      <c r="H19" s="152"/>
      <c r="I19" s="152"/>
      <c r="J19" s="152"/>
      <c r="K19" s="152"/>
      <c r="L19" s="152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31"/>
      <c r="AW19" s="146"/>
      <c r="AX19" s="146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</row>
    <row r="20" spans="1:64" x14ac:dyDescent="0.25">
      <c r="A20" s="153" t="s">
        <v>193</v>
      </c>
      <c r="B20" s="151">
        <v>0.1</v>
      </c>
      <c r="C20" s="151">
        <f t="shared" si="1"/>
        <v>0</v>
      </c>
      <c r="D20" s="151"/>
      <c r="E20" s="152">
        <f t="shared" si="0"/>
        <v>0</v>
      </c>
      <c r="F20" s="152"/>
      <c r="G20" s="152"/>
      <c r="H20" s="152"/>
      <c r="I20" s="152"/>
      <c r="J20" s="152"/>
      <c r="K20" s="152"/>
      <c r="L20" s="152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31"/>
      <c r="AW20" s="146"/>
      <c r="AX20" s="146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</row>
    <row r="21" spans="1:64" x14ac:dyDescent="0.25">
      <c r="A21" s="153" t="s">
        <v>194</v>
      </c>
      <c r="B21" s="151">
        <v>0.1</v>
      </c>
      <c r="C21" s="151">
        <f t="shared" si="1"/>
        <v>0</v>
      </c>
      <c r="D21" s="151"/>
      <c r="E21" s="152">
        <f t="shared" si="0"/>
        <v>32</v>
      </c>
      <c r="F21" s="162">
        <v>8</v>
      </c>
      <c r="G21" s="163">
        <v>0</v>
      </c>
      <c r="H21" s="162">
        <v>7</v>
      </c>
      <c r="I21" s="162">
        <v>8</v>
      </c>
      <c r="J21" s="162">
        <v>0</v>
      </c>
      <c r="K21" s="162">
        <v>8</v>
      </c>
      <c r="L21" s="162">
        <v>1</v>
      </c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31"/>
      <c r="AW21" s="146"/>
      <c r="AX21" s="146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</row>
    <row r="22" spans="1:64" ht="15" x14ac:dyDescent="0.25">
      <c r="A22" s="164" t="s">
        <v>195</v>
      </c>
      <c r="B22" s="151">
        <v>0.1</v>
      </c>
      <c r="C22" s="151">
        <f t="shared" si="1"/>
        <v>0</v>
      </c>
      <c r="D22" s="151"/>
      <c r="E22" s="152">
        <f t="shared" si="0"/>
        <v>6.3000020000000001</v>
      </c>
      <c r="F22" s="154">
        <v>2</v>
      </c>
      <c r="G22" s="154">
        <v>9.9999999999999995E-7</v>
      </c>
      <c r="H22" s="154">
        <v>1</v>
      </c>
      <c r="I22" s="154">
        <v>3</v>
      </c>
      <c r="J22" s="154">
        <v>0</v>
      </c>
      <c r="K22" s="154">
        <v>9.9999999999999995E-7</v>
      </c>
      <c r="L22" s="154">
        <v>0.3</v>
      </c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31"/>
      <c r="AW22" s="146"/>
      <c r="AX22" s="146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</row>
    <row r="23" spans="1:64" x14ac:dyDescent="0.25">
      <c r="A23" s="150" t="s">
        <v>196</v>
      </c>
      <c r="B23" s="151">
        <v>0.1</v>
      </c>
      <c r="C23" s="151">
        <f t="shared" si="1"/>
        <v>5</v>
      </c>
      <c r="D23" s="151"/>
      <c r="E23" s="152">
        <f t="shared" si="0"/>
        <v>0</v>
      </c>
      <c r="F23" s="152"/>
      <c r="G23" s="152"/>
      <c r="H23" s="152"/>
      <c r="I23" s="152"/>
      <c r="J23" s="152"/>
      <c r="K23" s="152"/>
      <c r="L23" s="152"/>
      <c r="M23" s="146"/>
      <c r="N23" s="146"/>
      <c r="O23" s="146"/>
      <c r="P23" s="146"/>
      <c r="Q23" s="146"/>
      <c r="R23" s="146"/>
      <c r="S23" s="146">
        <v>5</v>
      </c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31"/>
      <c r="AW23" s="146"/>
      <c r="AX23" s="146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  <c r="BI23" s="147"/>
      <c r="BJ23" s="147"/>
      <c r="BK23" s="147"/>
      <c r="BL23" s="147"/>
    </row>
    <row r="24" spans="1:64" x14ac:dyDescent="0.25">
      <c r="A24" s="153" t="s">
        <v>197</v>
      </c>
      <c r="B24" s="151">
        <v>0.1</v>
      </c>
      <c r="C24" s="151">
        <f t="shared" si="1"/>
        <v>0</v>
      </c>
      <c r="D24" s="151"/>
      <c r="E24" s="152">
        <f t="shared" si="0"/>
        <v>0</v>
      </c>
      <c r="F24" s="152"/>
      <c r="G24" s="152"/>
      <c r="H24" s="152"/>
      <c r="I24" s="152"/>
      <c r="J24" s="152"/>
      <c r="K24" s="152"/>
      <c r="L24" s="152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31"/>
      <c r="AW24" s="146"/>
      <c r="AX24" s="146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</row>
    <row r="25" spans="1:64" x14ac:dyDescent="0.25">
      <c r="A25" s="153" t="s">
        <v>198</v>
      </c>
      <c r="B25" s="151">
        <v>0.1</v>
      </c>
      <c r="C25" s="151">
        <f t="shared" si="1"/>
        <v>0</v>
      </c>
      <c r="D25" s="151"/>
      <c r="E25" s="152">
        <f t="shared" si="0"/>
        <v>0</v>
      </c>
      <c r="F25" s="152"/>
      <c r="G25" s="152"/>
      <c r="H25" s="152"/>
      <c r="I25" s="152"/>
      <c r="J25" s="152"/>
      <c r="K25" s="152"/>
      <c r="L25" s="152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31"/>
      <c r="AW25" s="146"/>
      <c r="AX25" s="146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</row>
    <row r="26" spans="1:64" x14ac:dyDescent="0.25">
      <c r="A26" s="150" t="s">
        <v>199</v>
      </c>
      <c r="B26" s="151">
        <v>0.1</v>
      </c>
      <c r="C26" s="151">
        <f t="shared" si="1"/>
        <v>5</v>
      </c>
      <c r="D26" s="151"/>
      <c r="E26" s="152">
        <f t="shared" si="0"/>
        <v>0</v>
      </c>
      <c r="F26" s="152"/>
      <c r="G26" s="152"/>
      <c r="H26" s="152"/>
      <c r="I26" s="152"/>
      <c r="J26" s="152"/>
      <c r="K26" s="152"/>
      <c r="L26" s="152"/>
      <c r="M26" s="146"/>
      <c r="N26" s="146"/>
      <c r="O26" s="146"/>
      <c r="P26" s="146"/>
      <c r="Q26" s="146"/>
      <c r="R26" s="146"/>
      <c r="S26" s="146"/>
      <c r="T26" s="146">
        <v>5</v>
      </c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31"/>
      <c r="AW26" s="146"/>
      <c r="AX26" s="146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</row>
    <row r="27" spans="1:64" x14ac:dyDescent="0.25">
      <c r="A27" s="150" t="s">
        <v>200</v>
      </c>
      <c r="B27" s="151">
        <v>0.1</v>
      </c>
      <c r="C27" s="151">
        <f t="shared" si="1"/>
        <v>20</v>
      </c>
      <c r="D27" s="151"/>
      <c r="E27" s="152">
        <f t="shared" si="0"/>
        <v>0</v>
      </c>
      <c r="F27" s="152"/>
      <c r="G27" s="152"/>
      <c r="H27" s="152"/>
      <c r="I27" s="152"/>
      <c r="J27" s="152"/>
      <c r="K27" s="152"/>
      <c r="L27" s="152"/>
      <c r="M27" s="146"/>
      <c r="N27" s="146"/>
      <c r="O27" s="146"/>
      <c r="P27" s="146"/>
      <c r="Q27" s="146"/>
      <c r="R27" s="146"/>
      <c r="S27" s="146"/>
      <c r="T27" s="146"/>
      <c r="U27" s="146">
        <v>20</v>
      </c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31"/>
      <c r="AW27" s="146"/>
      <c r="AX27" s="146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</row>
    <row r="28" spans="1:64" x14ac:dyDescent="0.25">
      <c r="A28" s="150" t="s">
        <v>201</v>
      </c>
      <c r="B28" s="151">
        <v>0.1</v>
      </c>
      <c r="C28" s="151">
        <f t="shared" si="1"/>
        <v>40</v>
      </c>
      <c r="D28" s="151"/>
      <c r="E28" s="152">
        <f t="shared" si="0"/>
        <v>0</v>
      </c>
      <c r="F28" s="152"/>
      <c r="G28" s="152"/>
      <c r="H28" s="152"/>
      <c r="I28" s="152"/>
      <c r="J28" s="152"/>
      <c r="K28" s="152"/>
      <c r="L28" s="152"/>
      <c r="M28" s="146"/>
      <c r="N28" s="146"/>
      <c r="O28" s="146"/>
      <c r="P28" s="146"/>
      <c r="Q28" s="146"/>
      <c r="R28" s="146"/>
      <c r="S28" s="146"/>
      <c r="T28" s="146"/>
      <c r="U28" s="146"/>
      <c r="V28" s="146">
        <v>40</v>
      </c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31"/>
      <c r="AW28" s="146"/>
      <c r="AX28" s="146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  <c r="BI28" s="147"/>
      <c r="BJ28" s="147"/>
      <c r="BK28" s="147"/>
      <c r="BL28" s="147"/>
    </row>
    <row r="29" spans="1:64" x14ac:dyDescent="0.25">
      <c r="A29" s="150" t="s">
        <v>202</v>
      </c>
      <c r="B29" s="151">
        <v>0.1</v>
      </c>
      <c r="C29" s="151">
        <f t="shared" si="1"/>
        <v>0</v>
      </c>
      <c r="D29" s="151"/>
      <c r="E29" s="152">
        <f t="shared" si="0"/>
        <v>0</v>
      </c>
      <c r="F29" s="152"/>
      <c r="G29" s="152"/>
      <c r="H29" s="152"/>
      <c r="I29" s="152"/>
      <c r="J29" s="152"/>
      <c r="K29" s="152"/>
      <c r="L29" s="152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31"/>
      <c r="AW29" s="146"/>
      <c r="AX29" s="146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64" x14ac:dyDescent="0.25">
      <c r="A30" s="150" t="s">
        <v>203</v>
      </c>
      <c r="B30" s="151">
        <v>0.1</v>
      </c>
      <c r="C30" s="151">
        <f t="shared" si="1"/>
        <v>0</v>
      </c>
      <c r="D30" s="151"/>
      <c r="E30" s="152">
        <f t="shared" si="0"/>
        <v>0</v>
      </c>
      <c r="F30" s="152"/>
      <c r="G30" s="152"/>
      <c r="H30" s="152"/>
      <c r="I30" s="152"/>
      <c r="J30" s="152"/>
      <c r="K30" s="152"/>
      <c r="L30" s="152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31"/>
      <c r="AW30" s="146"/>
      <c r="AX30" s="146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  <c r="BI30" s="147"/>
      <c r="BJ30" s="147"/>
      <c r="BK30" s="147"/>
      <c r="BL30" s="147"/>
    </row>
    <row r="31" spans="1:64" x14ac:dyDescent="0.25">
      <c r="A31" s="165" t="s">
        <v>204</v>
      </c>
      <c r="B31" s="151">
        <v>0.1</v>
      </c>
      <c r="C31" s="151">
        <f t="shared" si="1"/>
        <v>0</v>
      </c>
      <c r="D31" s="151"/>
      <c r="E31" s="152">
        <f t="shared" si="0"/>
        <v>3.8000020000000001</v>
      </c>
      <c r="F31" s="154">
        <v>1</v>
      </c>
      <c r="G31" s="154">
        <v>9.9999999999999995E-7</v>
      </c>
      <c r="H31" s="154">
        <v>0.5</v>
      </c>
      <c r="I31" s="154">
        <v>1</v>
      </c>
      <c r="J31" s="154">
        <v>1</v>
      </c>
      <c r="K31" s="154">
        <v>9.9999999999999995E-7</v>
      </c>
      <c r="L31" s="154">
        <v>0.3</v>
      </c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6"/>
      <c r="AU31" s="146"/>
      <c r="AV31" s="131"/>
      <c r="AW31" s="146"/>
      <c r="AX31" s="146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  <c r="BI31" s="147"/>
      <c r="BJ31" s="147"/>
      <c r="BK31" s="147"/>
      <c r="BL31" s="147"/>
    </row>
    <row r="32" spans="1:64" ht="15" x14ac:dyDescent="0.25">
      <c r="A32" s="122" t="s">
        <v>205</v>
      </c>
      <c r="B32" s="151">
        <v>0.1</v>
      </c>
      <c r="C32" s="151">
        <f t="shared" si="1"/>
        <v>0</v>
      </c>
      <c r="D32" s="151"/>
      <c r="E32" s="152">
        <f t="shared" si="0"/>
        <v>0.20000500000000002</v>
      </c>
      <c r="F32" s="154">
        <v>9.9999999999999995E-7</v>
      </c>
      <c r="G32" s="154">
        <v>9.9999999999999995E-7</v>
      </c>
      <c r="H32" s="154">
        <v>9.9999999999999995E-7</v>
      </c>
      <c r="I32" s="154">
        <v>9.9999999999999995E-7</v>
      </c>
      <c r="J32" s="154">
        <v>9.9999999999999995E-7</v>
      </c>
      <c r="K32" s="154">
        <v>0.1</v>
      </c>
      <c r="L32" s="154">
        <v>0.1</v>
      </c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31"/>
      <c r="AW32" s="146"/>
      <c r="AX32" s="146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  <c r="BI32" s="147"/>
      <c r="BJ32" s="147"/>
      <c r="BK32" s="147"/>
      <c r="BL32" s="147"/>
    </row>
    <row r="33" spans="1:65" ht="15" x14ac:dyDescent="0.25">
      <c r="A33" s="122" t="s">
        <v>206</v>
      </c>
      <c r="B33" s="151">
        <v>0.1</v>
      </c>
      <c r="C33" s="151">
        <f t="shared" si="1"/>
        <v>0</v>
      </c>
      <c r="D33" s="151"/>
      <c r="E33" s="152">
        <f t="shared" si="0"/>
        <v>1.3000050000000001</v>
      </c>
      <c r="F33" s="154">
        <v>9.9999999999999995E-7</v>
      </c>
      <c r="G33" s="154">
        <v>9.9999999999999995E-7</v>
      </c>
      <c r="H33" s="154">
        <v>9.9999999999999995E-7</v>
      </c>
      <c r="I33" s="154">
        <v>9.9999999999999995E-7</v>
      </c>
      <c r="J33" s="154">
        <v>9.9999999999999995E-7</v>
      </c>
      <c r="K33" s="154">
        <v>0.8</v>
      </c>
      <c r="L33" s="154">
        <v>0.5</v>
      </c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31"/>
      <c r="AW33" s="146"/>
      <c r="AX33" s="146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</row>
    <row r="34" spans="1:65" ht="15" x14ac:dyDescent="0.25">
      <c r="A34" s="122" t="s">
        <v>207</v>
      </c>
      <c r="B34" s="151">
        <v>0.1</v>
      </c>
      <c r="C34" s="151">
        <f t="shared" si="1"/>
        <v>0</v>
      </c>
      <c r="D34" s="151"/>
      <c r="E34" s="152">
        <f t="shared" si="0"/>
        <v>3.0000049999999998</v>
      </c>
      <c r="F34" s="154">
        <v>9.9999999999999995E-7</v>
      </c>
      <c r="G34" s="154">
        <v>9.9999999999999995E-7</v>
      </c>
      <c r="H34" s="154">
        <v>9.9999999999999995E-7</v>
      </c>
      <c r="I34" s="154">
        <v>9.9999999999999995E-7</v>
      </c>
      <c r="J34" s="154">
        <v>9.9999999999999995E-7</v>
      </c>
      <c r="K34" s="154">
        <v>2</v>
      </c>
      <c r="L34" s="154">
        <v>1</v>
      </c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31"/>
      <c r="AW34" s="146"/>
      <c r="AX34" s="146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</row>
    <row r="35" spans="1:65" ht="15" x14ac:dyDescent="0.25">
      <c r="A35" s="122" t="s">
        <v>208</v>
      </c>
      <c r="B35" s="151">
        <v>0.1</v>
      </c>
      <c r="C35" s="151">
        <f t="shared" si="1"/>
        <v>0</v>
      </c>
      <c r="D35" s="151"/>
      <c r="E35" s="152">
        <f t="shared" si="0"/>
        <v>14.000002</v>
      </c>
      <c r="F35" s="154">
        <v>2</v>
      </c>
      <c r="G35" s="154">
        <v>9.9999999999999995E-7</v>
      </c>
      <c r="H35" s="154">
        <v>1</v>
      </c>
      <c r="I35" s="154">
        <v>8</v>
      </c>
      <c r="J35" s="154">
        <v>2</v>
      </c>
      <c r="K35" s="154">
        <v>9.9999999999999995E-7</v>
      </c>
      <c r="L35" s="154">
        <v>1</v>
      </c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6"/>
      <c r="AU35" s="146"/>
      <c r="AV35" s="131"/>
      <c r="AW35" s="146"/>
      <c r="AX35" s="146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  <c r="BI35" s="147"/>
      <c r="BJ35" s="147"/>
      <c r="BK35" s="147"/>
      <c r="BL35" s="147"/>
    </row>
    <row r="36" spans="1:65" ht="15" x14ac:dyDescent="0.25">
      <c r="A36" s="122" t="s">
        <v>209</v>
      </c>
      <c r="B36" s="151">
        <v>0.1</v>
      </c>
      <c r="C36" s="151">
        <f t="shared" si="1"/>
        <v>0</v>
      </c>
      <c r="D36" s="151"/>
      <c r="E36" s="152">
        <f t="shared" si="0"/>
        <v>6.0000020000000003</v>
      </c>
      <c r="F36" s="154">
        <v>2</v>
      </c>
      <c r="G36" s="154">
        <v>9.9999999999999995E-7</v>
      </c>
      <c r="H36" s="154">
        <v>1</v>
      </c>
      <c r="I36" s="154">
        <v>1</v>
      </c>
      <c r="J36" s="154">
        <v>1</v>
      </c>
      <c r="K36" s="154">
        <v>9.9999999999999995E-7</v>
      </c>
      <c r="L36" s="154">
        <v>1</v>
      </c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31"/>
      <c r="AW36" s="146"/>
      <c r="AX36" s="146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  <c r="BI36" s="147"/>
      <c r="BJ36" s="147"/>
      <c r="BK36" s="147"/>
      <c r="BL36" s="147"/>
    </row>
    <row r="37" spans="1:65" ht="15" x14ac:dyDescent="0.25">
      <c r="A37" s="122" t="s">
        <v>210</v>
      </c>
      <c r="B37" s="151">
        <v>0.1</v>
      </c>
      <c r="C37" s="151">
        <f t="shared" si="1"/>
        <v>0</v>
      </c>
      <c r="D37" s="151"/>
      <c r="E37" s="152">
        <f>SUM(F37:L37)</f>
        <v>4.0001009999999999</v>
      </c>
      <c r="F37" s="154">
        <v>4</v>
      </c>
      <c r="G37" s="155">
        <v>1E-4</v>
      </c>
      <c r="H37" s="154"/>
      <c r="I37" s="154"/>
      <c r="J37" s="154"/>
      <c r="K37" s="154">
        <v>9.9999999999999995E-7</v>
      </c>
      <c r="L37" s="154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6"/>
      <c r="AU37" s="146"/>
      <c r="AV37" s="131"/>
      <c r="AW37" s="146"/>
      <c r="AX37" s="146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  <c r="BI37" s="147"/>
      <c r="BJ37" s="147"/>
      <c r="BK37" s="147"/>
      <c r="BL37" s="147"/>
    </row>
    <row r="38" spans="1:65" ht="15" x14ac:dyDescent="0.25">
      <c r="A38" s="122" t="s">
        <v>211</v>
      </c>
      <c r="B38" s="151">
        <v>0.1</v>
      </c>
      <c r="C38" s="151">
        <f t="shared" si="1"/>
        <v>0</v>
      </c>
      <c r="D38" s="151"/>
      <c r="E38" s="152">
        <f t="shared" ref="E38:E101" si="2">SUM(F38:L38)</f>
        <v>20.000002000000002</v>
      </c>
      <c r="F38" s="154">
        <v>2</v>
      </c>
      <c r="G38" s="154">
        <v>9.9999999999999995E-7</v>
      </c>
      <c r="H38" s="154">
        <v>2</v>
      </c>
      <c r="I38" s="154">
        <v>12</v>
      </c>
      <c r="J38" s="154">
        <v>2</v>
      </c>
      <c r="K38" s="154">
        <v>9.9999999999999995E-7</v>
      </c>
      <c r="L38" s="154">
        <v>2</v>
      </c>
      <c r="M38" s="16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31"/>
      <c r="AX38" s="146"/>
      <c r="AY38" s="146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  <c r="BJ38" s="147"/>
      <c r="BK38" s="147"/>
      <c r="BL38" s="147"/>
      <c r="BM38" s="147"/>
    </row>
    <row r="39" spans="1:65" ht="15" x14ac:dyDescent="0.25">
      <c r="A39" s="122" t="s">
        <v>212</v>
      </c>
      <c r="B39" s="151">
        <v>0.1</v>
      </c>
      <c r="C39" s="151">
        <f t="shared" si="1"/>
        <v>0</v>
      </c>
      <c r="D39" s="151"/>
      <c r="E39" s="152">
        <f t="shared" si="2"/>
        <v>17.000002000000002</v>
      </c>
      <c r="F39" s="154">
        <v>2</v>
      </c>
      <c r="G39" s="154">
        <v>9.9999999999999995E-7</v>
      </c>
      <c r="H39" s="154">
        <v>2</v>
      </c>
      <c r="I39" s="154">
        <v>9</v>
      </c>
      <c r="J39" s="154">
        <v>2</v>
      </c>
      <c r="K39" s="154">
        <v>9.9999999999999995E-7</v>
      </c>
      <c r="L39" s="154">
        <v>2</v>
      </c>
      <c r="M39" s="16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31"/>
      <c r="AX39" s="146"/>
      <c r="AY39" s="146"/>
      <c r="AZ39" s="147"/>
      <c r="BA39" s="147"/>
      <c r="BB39" s="147"/>
      <c r="BC39" s="147"/>
      <c r="BD39" s="147"/>
      <c r="BE39" s="147"/>
      <c r="BF39" s="147"/>
      <c r="BG39" s="147"/>
      <c r="BH39" s="147"/>
      <c r="BI39" s="147"/>
      <c r="BJ39" s="147"/>
      <c r="BK39" s="147"/>
      <c r="BL39" s="147"/>
      <c r="BM39" s="147"/>
    </row>
    <row r="40" spans="1:65" ht="15" x14ac:dyDescent="0.25">
      <c r="A40" s="122" t="s">
        <v>213</v>
      </c>
      <c r="B40" s="151">
        <v>0.1</v>
      </c>
      <c r="C40" s="151">
        <f t="shared" si="1"/>
        <v>0</v>
      </c>
      <c r="D40" s="151"/>
      <c r="E40" s="152">
        <f t="shared" si="2"/>
        <v>18.000000100000001</v>
      </c>
      <c r="F40" s="154">
        <v>4</v>
      </c>
      <c r="G40" s="154">
        <v>0</v>
      </c>
      <c r="H40" s="154">
        <v>3</v>
      </c>
      <c r="I40" s="154">
        <v>5</v>
      </c>
      <c r="J40" s="154">
        <v>4</v>
      </c>
      <c r="K40" s="154">
        <v>9.9999999999999995E-8</v>
      </c>
      <c r="L40" s="154">
        <v>2</v>
      </c>
      <c r="M40" s="16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31"/>
      <c r="AX40" s="146"/>
      <c r="AY40" s="146"/>
      <c r="AZ40" s="147"/>
      <c r="BA40" s="147"/>
      <c r="BB40" s="147"/>
      <c r="BC40" s="147"/>
      <c r="BD40" s="147"/>
      <c r="BE40" s="147"/>
      <c r="BF40" s="147"/>
      <c r="BG40" s="147"/>
      <c r="BH40" s="147"/>
      <c r="BI40" s="147"/>
      <c r="BJ40" s="147"/>
      <c r="BK40" s="147"/>
      <c r="BL40" s="147"/>
      <c r="BM40" s="147"/>
    </row>
    <row r="41" spans="1:65" ht="15" x14ac:dyDescent="0.25">
      <c r="A41" s="122" t="s">
        <v>214</v>
      </c>
      <c r="B41" s="151">
        <v>0.1</v>
      </c>
      <c r="C41" s="151">
        <f t="shared" si="1"/>
        <v>0</v>
      </c>
      <c r="D41" s="151"/>
      <c r="E41" s="152">
        <f t="shared" si="2"/>
        <v>16.000002000000002</v>
      </c>
      <c r="F41" s="154">
        <v>2</v>
      </c>
      <c r="G41" s="154">
        <v>9.9999999999999995E-7</v>
      </c>
      <c r="H41" s="154">
        <v>2</v>
      </c>
      <c r="I41" s="154">
        <v>8</v>
      </c>
      <c r="J41" s="154">
        <v>2</v>
      </c>
      <c r="K41" s="154">
        <v>9.9999999999999995E-7</v>
      </c>
      <c r="L41" s="154">
        <v>2</v>
      </c>
      <c r="M41" s="16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31"/>
      <c r="AX41" s="146"/>
      <c r="AY41" s="146"/>
      <c r="AZ41" s="147"/>
      <c r="BA41" s="147"/>
      <c r="BB41" s="147"/>
      <c r="BC41" s="147"/>
      <c r="BD41" s="147"/>
      <c r="BE41" s="147"/>
      <c r="BF41" s="147"/>
      <c r="BG41" s="147"/>
      <c r="BH41" s="147"/>
      <c r="BI41" s="147"/>
      <c r="BJ41" s="147"/>
      <c r="BK41" s="147"/>
      <c r="BL41" s="147"/>
      <c r="BM41" s="147"/>
    </row>
    <row r="42" spans="1:65" ht="15" x14ac:dyDescent="0.25">
      <c r="A42" s="122" t="s">
        <v>215</v>
      </c>
      <c r="B42" s="151">
        <v>0.1</v>
      </c>
      <c r="C42" s="151">
        <f t="shared" si="1"/>
        <v>0</v>
      </c>
      <c r="D42" s="151"/>
      <c r="E42" s="152">
        <f t="shared" si="2"/>
        <v>6.0000020000000003</v>
      </c>
      <c r="F42" s="154">
        <v>2</v>
      </c>
      <c r="G42" s="154">
        <v>9.9999999999999995E-7</v>
      </c>
      <c r="H42" s="154">
        <v>1</v>
      </c>
      <c r="I42" s="154">
        <v>1</v>
      </c>
      <c r="J42" s="154">
        <v>1</v>
      </c>
      <c r="K42" s="154">
        <v>9.9999999999999995E-7</v>
      </c>
      <c r="L42" s="154">
        <v>1</v>
      </c>
      <c r="M42" s="16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31"/>
      <c r="AX42" s="146"/>
      <c r="AY42" s="146"/>
      <c r="AZ42" s="147"/>
      <c r="BA42" s="147"/>
      <c r="BB42" s="147"/>
      <c r="BC42" s="147"/>
      <c r="BD42" s="147"/>
      <c r="BE42" s="147"/>
      <c r="BF42" s="147"/>
      <c r="BG42" s="147"/>
      <c r="BH42" s="147"/>
      <c r="BI42" s="147"/>
      <c r="BJ42" s="147"/>
      <c r="BK42" s="147"/>
      <c r="BL42" s="147"/>
      <c r="BM42" s="147"/>
    </row>
    <row r="43" spans="1:65" ht="15" x14ac:dyDescent="0.25">
      <c r="A43" s="122" t="s">
        <v>216</v>
      </c>
      <c r="B43" s="151">
        <v>0.1</v>
      </c>
      <c r="C43" s="151">
        <f t="shared" si="1"/>
        <v>0</v>
      </c>
      <c r="D43" s="151"/>
      <c r="E43" s="152">
        <f t="shared" si="2"/>
        <v>6.0000020000000003</v>
      </c>
      <c r="F43" s="154">
        <v>1</v>
      </c>
      <c r="G43" s="154">
        <v>9.9999999999999995E-7</v>
      </c>
      <c r="H43" s="154">
        <v>1</v>
      </c>
      <c r="I43" s="154">
        <v>1</v>
      </c>
      <c r="J43" s="154">
        <v>2</v>
      </c>
      <c r="K43" s="154">
        <v>9.9999999999999995E-7</v>
      </c>
      <c r="L43" s="154">
        <v>1</v>
      </c>
      <c r="M43" s="16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31"/>
      <c r="AX43" s="146"/>
      <c r="AY43" s="146"/>
      <c r="AZ43" s="147"/>
      <c r="BA43" s="147"/>
      <c r="BB43" s="147"/>
      <c r="BC43" s="147"/>
      <c r="BD43" s="147"/>
      <c r="BE43" s="147"/>
      <c r="BF43" s="147"/>
      <c r="BG43" s="147"/>
      <c r="BH43" s="147"/>
      <c r="BI43" s="147"/>
      <c r="BJ43" s="147"/>
      <c r="BK43" s="147"/>
      <c r="BL43" s="147"/>
      <c r="BM43" s="147"/>
    </row>
    <row r="44" spans="1:65" ht="15" x14ac:dyDescent="0.25">
      <c r="A44" s="122" t="s">
        <v>217</v>
      </c>
      <c r="B44" s="151">
        <v>0.1</v>
      </c>
      <c r="C44" s="151">
        <f t="shared" si="1"/>
        <v>0</v>
      </c>
      <c r="D44" s="151"/>
      <c r="E44" s="152">
        <f t="shared" si="2"/>
        <v>8.0001010000000008</v>
      </c>
      <c r="F44" s="154">
        <v>2</v>
      </c>
      <c r="G44" s="155">
        <v>1E-4</v>
      </c>
      <c r="H44" s="154">
        <v>2</v>
      </c>
      <c r="I44" s="154">
        <v>1</v>
      </c>
      <c r="J44" s="154">
        <v>2</v>
      </c>
      <c r="K44" s="154">
        <v>9.9999999999999995E-7</v>
      </c>
      <c r="L44" s="154">
        <v>1</v>
      </c>
      <c r="M44" s="16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31"/>
      <c r="AX44" s="146"/>
      <c r="AY44" s="146"/>
      <c r="AZ44" s="147"/>
      <c r="BA44" s="147"/>
      <c r="BB44" s="147"/>
      <c r="BC44" s="147"/>
      <c r="BD44" s="147"/>
      <c r="BE44" s="147"/>
      <c r="BF44" s="147"/>
      <c r="BG44" s="147"/>
      <c r="BH44" s="147"/>
      <c r="BI44" s="147"/>
      <c r="BJ44" s="147"/>
      <c r="BK44" s="147"/>
      <c r="BL44" s="147"/>
      <c r="BM44" s="147"/>
    </row>
    <row r="45" spans="1:65" ht="15" x14ac:dyDescent="0.25">
      <c r="A45" s="122" t="s">
        <v>218</v>
      </c>
      <c r="B45" s="151">
        <v>0.1</v>
      </c>
      <c r="C45" s="151">
        <f t="shared" si="1"/>
        <v>0</v>
      </c>
      <c r="D45" s="151"/>
      <c r="E45" s="152">
        <f t="shared" si="2"/>
        <v>11.000100999999999</v>
      </c>
      <c r="F45" s="154">
        <v>3</v>
      </c>
      <c r="G45" s="155">
        <v>1E-4</v>
      </c>
      <c r="H45" s="154">
        <v>2</v>
      </c>
      <c r="I45" s="154">
        <v>2</v>
      </c>
      <c r="J45" s="154">
        <v>3</v>
      </c>
      <c r="K45" s="154">
        <v>9.9999999999999995E-7</v>
      </c>
      <c r="L45" s="154">
        <v>1</v>
      </c>
      <c r="M45" s="16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31"/>
      <c r="AX45" s="146"/>
      <c r="AY45" s="146"/>
      <c r="AZ45" s="147"/>
      <c r="BA45" s="147"/>
      <c r="BB45" s="147"/>
      <c r="BC45" s="147"/>
      <c r="BD45" s="147"/>
      <c r="BE45" s="147"/>
      <c r="BF45" s="147"/>
      <c r="BG45" s="147"/>
      <c r="BH45" s="147"/>
      <c r="BI45" s="147"/>
      <c r="BJ45" s="147"/>
      <c r="BK45" s="147"/>
      <c r="BL45" s="147"/>
      <c r="BM45" s="147"/>
    </row>
    <row r="46" spans="1:65" ht="15" x14ac:dyDescent="0.25">
      <c r="A46" s="122" t="s">
        <v>219</v>
      </c>
      <c r="B46" s="151">
        <v>0.1</v>
      </c>
      <c r="C46" s="151">
        <f t="shared" si="1"/>
        <v>0</v>
      </c>
      <c r="D46" s="151"/>
      <c r="E46" s="152">
        <f t="shared" si="2"/>
        <v>20.000101000000001</v>
      </c>
      <c r="F46" s="154">
        <v>3</v>
      </c>
      <c r="G46" s="155">
        <v>1E-4</v>
      </c>
      <c r="H46" s="154">
        <v>7</v>
      </c>
      <c r="I46" s="154">
        <v>2</v>
      </c>
      <c r="J46" s="154">
        <v>6</v>
      </c>
      <c r="K46" s="154">
        <v>9.9999999999999995E-7</v>
      </c>
      <c r="L46" s="154">
        <v>2</v>
      </c>
      <c r="M46" s="16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31"/>
      <c r="AX46" s="146"/>
      <c r="AY46" s="146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7"/>
    </row>
    <row r="47" spans="1:65" ht="15" x14ac:dyDescent="0.25">
      <c r="A47" s="122" t="s">
        <v>220</v>
      </c>
      <c r="B47" s="151">
        <v>0.1</v>
      </c>
      <c r="C47" s="151">
        <f t="shared" si="1"/>
        <v>0</v>
      </c>
      <c r="D47" s="151"/>
      <c r="E47" s="152">
        <f t="shared" si="2"/>
        <v>5.0001009999999999</v>
      </c>
      <c r="F47" s="154">
        <v>2</v>
      </c>
      <c r="G47" s="155">
        <v>1E-4</v>
      </c>
      <c r="H47" s="154">
        <v>0</v>
      </c>
      <c r="I47" s="154">
        <v>0</v>
      </c>
      <c r="J47" s="154">
        <v>2</v>
      </c>
      <c r="K47" s="154">
        <v>9.9999999999999995E-7</v>
      </c>
      <c r="L47" s="154">
        <v>1</v>
      </c>
      <c r="M47" s="16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31"/>
      <c r="AX47" s="146"/>
      <c r="AY47" s="146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</row>
    <row r="48" spans="1:65" ht="15" x14ac:dyDescent="0.25">
      <c r="A48" s="122" t="s">
        <v>221</v>
      </c>
      <c r="B48" s="151">
        <v>0.1</v>
      </c>
      <c r="C48" s="151">
        <f t="shared" si="1"/>
        <v>0</v>
      </c>
      <c r="D48" s="151"/>
      <c r="E48" s="152">
        <f t="shared" si="2"/>
        <v>6.0000020000000003</v>
      </c>
      <c r="F48" s="154">
        <v>2</v>
      </c>
      <c r="G48" s="154">
        <v>9.9999999999999995E-7</v>
      </c>
      <c r="H48" s="154">
        <v>1</v>
      </c>
      <c r="I48" s="154">
        <v>1</v>
      </c>
      <c r="J48" s="154">
        <v>1</v>
      </c>
      <c r="K48" s="154">
        <v>9.9999999999999995E-7</v>
      </c>
      <c r="L48" s="154">
        <v>1</v>
      </c>
      <c r="M48" s="16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31"/>
      <c r="AX48" s="146"/>
      <c r="AY48" s="146"/>
      <c r="AZ48" s="147"/>
      <c r="BA48" s="147"/>
      <c r="BB48" s="147"/>
      <c r="BC48" s="147"/>
      <c r="BD48" s="147"/>
      <c r="BE48" s="147"/>
      <c r="BF48" s="147"/>
      <c r="BG48" s="147"/>
      <c r="BH48" s="147"/>
      <c r="BI48" s="147"/>
      <c r="BJ48" s="147"/>
      <c r="BK48" s="147"/>
      <c r="BL48" s="147"/>
      <c r="BM48" s="147"/>
    </row>
    <row r="49" spans="1:65" ht="15" x14ac:dyDescent="0.25">
      <c r="A49" s="122" t="s">
        <v>99</v>
      </c>
      <c r="B49" s="151">
        <v>0.1</v>
      </c>
      <c r="C49" s="151">
        <f t="shared" si="1"/>
        <v>0</v>
      </c>
      <c r="D49" s="151"/>
      <c r="E49" s="152">
        <f t="shared" si="2"/>
        <v>12.000002</v>
      </c>
      <c r="F49" s="154">
        <v>2</v>
      </c>
      <c r="G49" s="154">
        <v>9.9999999999999995E-7</v>
      </c>
      <c r="H49" s="154">
        <v>1</v>
      </c>
      <c r="I49" s="154">
        <v>6</v>
      </c>
      <c r="J49" s="154">
        <v>2</v>
      </c>
      <c r="K49" s="154">
        <v>9.9999999999999995E-7</v>
      </c>
      <c r="L49" s="154">
        <v>1</v>
      </c>
      <c r="M49" s="16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31"/>
      <c r="AX49" s="146"/>
      <c r="AY49" s="146"/>
      <c r="AZ49" s="147"/>
      <c r="BA49" s="147"/>
      <c r="BB49" s="147"/>
      <c r="BC49" s="147"/>
      <c r="BD49" s="147"/>
      <c r="BE49" s="147"/>
      <c r="BF49" s="147"/>
      <c r="BG49" s="147"/>
      <c r="BH49" s="147"/>
      <c r="BI49" s="147"/>
      <c r="BJ49" s="147"/>
      <c r="BK49" s="147"/>
      <c r="BL49" s="147"/>
      <c r="BM49" s="147"/>
    </row>
    <row r="50" spans="1:65" ht="15" x14ac:dyDescent="0.25">
      <c r="A50" s="122" t="s">
        <v>222</v>
      </c>
      <c r="B50" s="151">
        <v>0.1</v>
      </c>
      <c r="C50" s="151">
        <f t="shared" si="1"/>
        <v>0</v>
      </c>
      <c r="D50" s="151"/>
      <c r="E50" s="152">
        <f t="shared" si="2"/>
        <v>6.5000010000000001</v>
      </c>
      <c r="F50" s="154">
        <v>2</v>
      </c>
      <c r="G50" s="155">
        <v>0</v>
      </c>
      <c r="H50" s="154">
        <v>1</v>
      </c>
      <c r="I50" s="154">
        <v>1</v>
      </c>
      <c r="J50" s="154">
        <v>2</v>
      </c>
      <c r="K50" s="154">
        <v>9.9999999999999995E-7</v>
      </c>
      <c r="L50" s="154">
        <v>0.5</v>
      </c>
      <c r="M50" s="16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31"/>
      <c r="AX50" s="146"/>
      <c r="AY50" s="146"/>
      <c r="AZ50" s="147"/>
      <c r="BA50" s="147"/>
      <c r="BB50" s="147"/>
      <c r="BC50" s="147"/>
      <c r="BD50" s="147"/>
      <c r="BE50" s="147"/>
      <c r="BF50" s="147"/>
      <c r="BG50" s="147"/>
      <c r="BH50" s="147"/>
      <c r="BI50" s="147"/>
      <c r="BJ50" s="147"/>
      <c r="BK50" s="147"/>
      <c r="BL50" s="147"/>
      <c r="BM50" s="147"/>
    </row>
    <row r="51" spans="1:65" ht="15" x14ac:dyDescent="0.25">
      <c r="A51" s="122" t="s">
        <v>223</v>
      </c>
      <c r="B51" s="151">
        <v>0.1</v>
      </c>
      <c r="C51" s="151">
        <f t="shared" si="1"/>
        <v>0</v>
      </c>
      <c r="D51" s="151"/>
      <c r="E51" s="152">
        <f t="shared" si="2"/>
        <v>21.000002000000002</v>
      </c>
      <c r="F51" s="154">
        <v>2</v>
      </c>
      <c r="G51" s="154">
        <v>9.9999999999999995E-7</v>
      </c>
      <c r="H51" s="154">
        <v>2</v>
      </c>
      <c r="I51" s="154">
        <v>10</v>
      </c>
      <c r="J51" s="154">
        <v>5</v>
      </c>
      <c r="K51" s="154">
        <v>9.9999999999999995E-7</v>
      </c>
      <c r="L51" s="154">
        <v>2</v>
      </c>
      <c r="M51" s="16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31"/>
      <c r="AX51" s="146"/>
      <c r="AY51" s="146"/>
      <c r="AZ51" s="147"/>
      <c r="BA51" s="147"/>
      <c r="BB51" s="147"/>
      <c r="BC51" s="147"/>
      <c r="BD51" s="147"/>
      <c r="BE51" s="147"/>
      <c r="BF51" s="147"/>
      <c r="BG51" s="147"/>
      <c r="BH51" s="147"/>
      <c r="BI51" s="147"/>
      <c r="BJ51" s="147"/>
      <c r="BK51" s="147"/>
      <c r="BL51" s="147"/>
      <c r="BM51" s="147"/>
    </row>
    <row r="52" spans="1:65" ht="15" x14ac:dyDescent="0.25">
      <c r="A52" s="122" t="s">
        <v>224</v>
      </c>
      <c r="B52" s="151">
        <v>0.1</v>
      </c>
      <c r="C52" s="151">
        <f t="shared" si="1"/>
        <v>0</v>
      </c>
      <c r="D52" s="151"/>
      <c r="E52" s="152">
        <f t="shared" si="2"/>
        <v>12.000002</v>
      </c>
      <c r="F52" s="154">
        <v>2</v>
      </c>
      <c r="G52" s="154">
        <v>9.9999999999999995E-7</v>
      </c>
      <c r="H52" s="154">
        <v>1</v>
      </c>
      <c r="I52" s="154">
        <v>4</v>
      </c>
      <c r="J52" s="154">
        <v>3</v>
      </c>
      <c r="K52" s="154">
        <v>9.9999999999999995E-7</v>
      </c>
      <c r="L52" s="154">
        <v>2</v>
      </c>
      <c r="M52" s="16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31"/>
      <c r="AX52" s="146"/>
      <c r="AY52" s="146"/>
      <c r="AZ52" s="147"/>
      <c r="BA52" s="147"/>
      <c r="BB52" s="147"/>
      <c r="BC52" s="147"/>
      <c r="BD52" s="147"/>
      <c r="BE52" s="147"/>
      <c r="BF52" s="147"/>
      <c r="BG52" s="147"/>
      <c r="BH52" s="147"/>
      <c r="BI52" s="147"/>
      <c r="BJ52" s="147"/>
      <c r="BK52" s="147"/>
      <c r="BL52" s="147"/>
      <c r="BM52" s="147"/>
    </row>
    <row r="53" spans="1:65" ht="15" x14ac:dyDescent="0.25">
      <c r="A53" s="122" t="s">
        <v>225</v>
      </c>
      <c r="B53" s="151">
        <v>0.1</v>
      </c>
      <c r="C53" s="151">
        <f t="shared" si="1"/>
        <v>0</v>
      </c>
      <c r="D53" s="151"/>
      <c r="E53" s="152">
        <f t="shared" si="2"/>
        <v>6.0000020000000003</v>
      </c>
      <c r="F53" s="154">
        <v>1</v>
      </c>
      <c r="G53" s="154">
        <v>9.9999999999999995E-7</v>
      </c>
      <c r="H53" s="154">
        <v>1</v>
      </c>
      <c r="I53" s="154">
        <v>2</v>
      </c>
      <c r="J53" s="154">
        <v>1</v>
      </c>
      <c r="K53" s="154">
        <v>9.9999999999999995E-7</v>
      </c>
      <c r="L53" s="154">
        <v>1</v>
      </c>
      <c r="M53" s="16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31"/>
      <c r="AX53" s="146"/>
      <c r="AY53" s="146"/>
      <c r="AZ53" s="147"/>
      <c r="BA53" s="147"/>
      <c r="BB53" s="147"/>
      <c r="BC53" s="147"/>
      <c r="BD53" s="147"/>
      <c r="BE53" s="147"/>
      <c r="BF53" s="147"/>
      <c r="BG53" s="147"/>
      <c r="BH53" s="147"/>
      <c r="BI53" s="147"/>
      <c r="BJ53" s="147"/>
      <c r="BK53" s="147"/>
      <c r="BL53" s="147"/>
      <c r="BM53" s="147"/>
    </row>
    <row r="54" spans="1:65" ht="15" x14ac:dyDescent="0.25">
      <c r="A54" s="122" t="s">
        <v>226</v>
      </c>
      <c r="B54" s="151">
        <v>0.1</v>
      </c>
      <c r="C54" s="151">
        <f t="shared" si="1"/>
        <v>0</v>
      </c>
      <c r="D54" s="151"/>
      <c r="E54" s="152">
        <f t="shared" si="2"/>
        <v>12.000000999999999</v>
      </c>
      <c r="F54" s="154">
        <v>4</v>
      </c>
      <c r="G54" s="155">
        <v>0</v>
      </c>
      <c r="H54" s="154">
        <v>0</v>
      </c>
      <c r="I54" s="154">
        <v>4</v>
      </c>
      <c r="J54" s="154">
        <v>3</v>
      </c>
      <c r="K54" s="154">
        <v>9.9999999999999995E-7</v>
      </c>
      <c r="L54" s="154">
        <v>1</v>
      </c>
      <c r="M54" s="16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31"/>
      <c r="AX54" s="146"/>
      <c r="AY54" s="146"/>
      <c r="AZ54" s="147"/>
      <c r="BA54" s="147"/>
      <c r="BB54" s="147"/>
      <c r="BC54" s="147"/>
      <c r="BD54" s="147"/>
      <c r="BE54" s="147"/>
      <c r="BF54" s="147"/>
      <c r="BG54" s="147"/>
      <c r="BH54" s="147"/>
      <c r="BI54" s="147"/>
      <c r="BJ54" s="147"/>
      <c r="BK54" s="147"/>
      <c r="BL54" s="147"/>
      <c r="BM54" s="147"/>
    </row>
    <row r="55" spans="1:65" ht="15" x14ac:dyDescent="0.25">
      <c r="A55" s="122" t="s">
        <v>227</v>
      </c>
      <c r="B55" s="151">
        <v>0.1</v>
      </c>
      <c r="C55" s="151">
        <f t="shared" si="1"/>
        <v>0</v>
      </c>
      <c r="D55" s="151"/>
      <c r="E55" s="152">
        <f t="shared" si="2"/>
        <v>6.0000010000000001</v>
      </c>
      <c r="F55" s="160">
        <v>0</v>
      </c>
      <c r="G55" s="163">
        <v>0</v>
      </c>
      <c r="H55" s="160">
        <v>1</v>
      </c>
      <c r="I55" s="160">
        <v>4</v>
      </c>
      <c r="J55" s="160">
        <v>0</v>
      </c>
      <c r="K55" s="159">
        <v>9.9999999999999995E-7</v>
      </c>
      <c r="L55" s="160">
        <v>1</v>
      </c>
      <c r="M55" s="16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31"/>
      <c r="AX55" s="146"/>
      <c r="AY55" s="146"/>
      <c r="AZ55" s="147"/>
      <c r="BA55" s="147"/>
      <c r="BB55" s="147"/>
      <c r="BC55" s="147"/>
      <c r="BD55" s="147"/>
      <c r="BE55" s="147"/>
      <c r="BF55" s="147"/>
      <c r="BG55" s="147"/>
      <c r="BH55" s="147"/>
      <c r="BI55" s="147"/>
      <c r="BJ55" s="147"/>
      <c r="BK55" s="147"/>
      <c r="BL55" s="147"/>
      <c r="BM55" s="147"/>
    </row>
    <row r="56" spans="1:65" ht="15" x14ac:dyDescent="0.25">
      <c r="A56" s="122" t="s">
        <v>228</v>
      </c>
      <c r="B56" s="151">
        <v>0.1</v>
      </c>
      <c r="C56" s="151">
        <f t="shared" si="1"/>
        <v>0</v>
      </c>
      <c r="D56" s="151"/>
      <c r="E56" s="152">
        <f t="shared" si="2"/>
        <v>12.000100999999999</v>
      </c>
      <c r="F56" s="167">
        <v>5</v>
      </c>
      <c r="G56" s="163">
        <v>1E-4</v>
      </c>
      <c r="H56" s="160">
        <v>1</v>
      </c>
      <c r="I56" s="160">
        <v>2</v>
      </c>
      <c r="J56" s="160">
        <v>2</v>
      </c>
      <c r="K56" s="159">
        <v>9.9999999999999995E-7</v>
      </c>
      <c r="L56" s="160">
        <v>2</v>
      </c>
      <c r="M56" s="16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31"/>
      <c r="AX56" s="146"/>
      <c r="AY56" s="146"/>
      <c r="AZ56" s="147"/>
      <c r="BA56" s="147"/>
      <c r="BB56" s="147"/>
      <c r="BC56" s="147"/>
      <c r="BD56" s="147"/>
      <c r="BE56" s="147"/>
      <c r="BF56" s="147"/>
      <c r="BG56" s="147"/>
      <c r="BH56" s="147"/>
      <c r="BI56" s="147"/>
      <c r="BJ56" s="147"/>
      <c r="BK56" s="147"/>
      <c r="BL56" s="147"/>
      <c r="BM56" s="147"/>
    </row>
    <row r="57" spans="1:65" ht="15" x14ac:dyDescent="0.25">
      <c r="A57" s="122" t="s">
        <v>229</v>
      </c>
      <c r="B57" s="151">
        <v>0.1</v>
      </c>
      <c r="C57" s="151">
        <f t="shared" si="1"/>
        <v>0</v>
      </c>
      <c r="D57" s="151"/>
      <c r="E57" s="152">
        <f t="shared" si="2"/>
        <v>15.000000999999999</v>
      </c>
      <c r="F57" s="162">
        <v>4</v>
      </c>
      <c r="G57" s="163">
        <v>0</v>
      </c>
      <c r="H57" s="162">
        <v>0</v>
      </c>
      <c r="I57" s="162">
        <v>4</v>
      </c>
      <c r="J57" s="162">
        <v>6</v>
      </c>
      <c r="K57" s="159">
        <v>9.9999999999999995E-7</v>
      </c>
      <c r="L57" s="162">
        <v>1</v>
      </c>
      <c r="M57" s="16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31"/>
      <c r="AX57" s="146"/>
      <c r="AY57" s="146"/>
      <c r="AZ57" s="147"/>
      <c r="BA57" s="147"/>
      <c r="BB57" s="147"/>
      <c r="BC57" s="147"/>
      <c r="BD57" s="147"/>
      <c r="BE57" s="147"/>
      <c r="BF57" s="147"/>
      <c r="BG57" s="147"/>
      <c r="BH57" s="147"/>
      <c r="BI57" s="147"/>
      <c r="BJ57" s="147"/>
      <c r="BK57" s="147"/>
      <c r="BL57" s="147"/>
      <c r="BM57" s="147"/>
    </row>
    <row r="58" spans="1:65" ht="15" x14ac:dyDescent="0.25">
      <c r="A58" s="122" t="s">
        <v>230</v>
      </c>
      <c r="B58" s="151">
        <v>0.1</v>
      </c>
      <c r="C58" s="151">
        <f t="shared" si="1"/>
        <v>0</v>
      </c>
      <c r="D58" s="151"/>
      <c r="E58" s="152">
        <f t="shared" si="2"/>
        <v>64.000000999999997</v>
      </c>
      <c r="F58" s="160">
        <v>12</v>
      </c>
      <c r="G58" s="163">
        <v>0</v>
      </c>
      <c r="H58" s="160">
        <v>35</v>
      </c>
      <c r="I58" s="160">
        <v>16</v>
      </c>
      <c r="J58" s="160">
        <v>0</v>
      </c>
      <c r="K58" s="159">
        <v>9.9999999999999995E-7</v>
      </c>
      <c r="L58" s="160">
        <v>1</v>
      </c>
      <c r="M58" s="16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31"/>
      <c r="AX58" s="146"/>
      <c r="AY58" s="146"/>
      <c r="AZ58" s="147"/>
      <c r="BA58" s="147"/>
      <c r="BB58" s="147"/>
      <c r="BC58" s="147"/>
      <c r="BD58" s="147"/>
      <c r="BE58" s="147"/>
      <c r="BF58" s="147"/>
      <c r="BG58" s="147"/>
      <c r="BH58" s="147"/>
      <c r="BI58" s="147"/>
      <c r="BJ58" s="147"/>
      <c r="BK58" s="147"/>
      <c r="BL58" s="147"/>
      <c r="BM58" s="147"/>
    </row>
    <row r="59" spans="1:65" ht="15" x14ac:dyDescent="0.25">
      <c r="A59" s="122" t="s">
        <v>231</v>
      </c>
      <c r="B59" s="151">
        <v>0.1</v>
      </c>
      <c r="C59" s="151">
        <f t="shared" si="1"/>
        <v>0</v>
      </c>
      <c r="D59" s="151"/>
      <c r="E59" s="152">
        <f t="shared" si="2"/>
        <v>0.60000399999999998</v>
      </c>
      <c r="F59" s="154">
        <v>9.9999999999999995E-7</v>
      </c>
      <c r="G59" s="154">
        <v>9.9999999999999995E-7</v>
      </c>
      <c r="H59" s="154">
        <v>0.1</v>
      </c>
      <c r="I59" s="154">
        <v>0.3</v>
      </c>
      <c r="J59" s="154">
        <v>9.9999999999999995E-7</v>
      </c>
      <c r="K59" s="154">
        <v>9.9999999999999995E-7</v>
      </c>
      <c r="L59" s="154">
        <v>0.2</v>
      </c>
      <c r="M59" s="16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31"/>
      <c r="AX59" s="146"/>
      <c r="AY59" s="146"/>
      <c r="AZ59" s="147"/>
      <c r="BA59" s="147"/>
      <c r="BB59" s="147"/>
      <c r="BC59" s="147"/>
      <c r="BD59" s="147"/>
      <c r="BE59" s="147"/>
      <c r="BF59" s="147"/>
      <c r="BG59" s="147"/>
      <c r="BH59" s="147"/>
      <c r="BI59" s="147"/>
      <c r="BJ59" s="147"/>
      <c r="BK59" s="147"/>
      <c r="BL59" s="147"/>
      <c r="BM59" s="147"/>
    </row>
    <row r="60" spans="1:65" ht="15" x14ac:dyDescent="0.25">
      <c r="A60" s="122" t="s">
        <v>162</v>
      </c>
      <c r="B60" s="151">
        <v>0.1</v>
      </c>
      <c r="C60" s="151">
        <f t="shared" si="1"/>
        <v>0</v>
      </c>
      <c r="D60" s="151"/>
      <c r="E60" s="152">
        <f t="shared" si="2"/>
        <v>5.0000040000000006</v>
      </c>
      <c r="F60" s="154">
        <v>9.9999999999999995E-7</v>
      </c>
      <c r="G60" s="154">
        <v>9.9999999999999995E-7</v>
      </c>
      <c r="H60" s="154">
        <v>1</v>
      </c>
      <c r="I60" s="154">
        <v>3</v>
      </c>
      <c r="J60" s="154">
        <v>9.9999999999999995E-7</v>
      </c>
      <c r="K60" s="154">
        <v>9.9999999999999995E-7</v>
      </c>
      <c r="L60" s="154">
        <v>1</v>
      </c>
      <c r="M60" s="16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31"/>
      <c r="AX60" s="146"/>
      <c r="AY60" s="146"/>
      <c r="AZ60" s="147"/>
      <c r="BA60" s="147"/>
      <c r="BB60" s="147"/>
      <c r="BC60" s="147"/>
      <c r="BD60" s="147"/>
      <c r="BE60" s="147"/>
      <c r="BF60" s="147"/>
      <c r="BG60" s="147"/>
      <c r="BH60" s="147"/>
      <c r="BI60" s="147"/>
      <c r="BJ60" s="147"/>
      <c r="BK60" s="147"/>
      <c r="BL60" s="147"/>
      <c r="BM60" s="147"/>
    </row>
    <row r="61" spans="1:65" ht="15" x14ac:dyDescent="0.25">
      <c r="A61" s="122" t="s">
        <v>232</v>
      </c>
      <c r="B61" s="151">
        <v>0.1</v>
      </c>
      <c r="C61" s="151">
        <f t="shared" si="1"/>
        <v>0</v>
      </c>
      <c r="D61" s="151"/>
      <c r="E61" s="152">
        <f t="shared" si="2"/>
        <v>0.40000500000000005</v>
      </c>
      <c r="F61" s="154">
        <v>9.9999999999999995E-7</v>
      </c>
      <c r="G61" s="154">
        <v>9.9999999999999995E-7</v>
      </c>
      <c r="H61" s="154">
        <v>9.9999999999999995E-7</v>
      </c>
      <c r="I61" s="154">
        <v>0.2</v>
      </c>
      <c r="J61" s="154">
        <v>9.9999999999999995E-7</v>
      </c>
      <c r="K61" s="154">
        <v>9.9999999999999995E-7</v>
      </c>
      <c r="L61" s="154">
        <v>0.2</v>
      </c>
      <c r="M61" s="16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31"/>
      <c r="AX61" s="146"/>
      <c r="AY61" s="146"/>
      <c r="AZ61" s="147"/>
      <c r="BA61" s="147"/>
      <c r="BB61" s="147"/>
      <c r="BC61" s="147"/>
      <c r="BD61" s="147"/>
      <c r="BE61" s="147"/>
      <c r="BF61" s="147"/>
      <c r="BG61" s="147"/>
      <c r="BH61" s="147"/>
      <c r="BI61" s="147"/>
      <c r="BJ61" s="147"/>
      <c r="BK61" s="147"/>
      <c r="BL61" s="147"/>
      <c r="BM61" s="147"/>
    </row>
    <row r="62" spans="1:65" ht="15" x14ac:dyDescent="0.25">
      <c r="A62" s="122" t="s">
        <v>233</v>
      </c>
      <c r="B62" s="151">
        <v>0.1</v>
      </c>
      <c r="C62" s="151">
        <f t="shared" si="1"/>
        <v>0</v>
      </c>
      <c r="D62" s="151"/>
      <c r="E62" s="152">
        <f t="shared" si="2"/>
        <v>11.000002</v>
      </c>
      <c r="F62" s="154">
        <v>2</v>
      </c>
      <c r="G62" s="154">
        <v>9.9999999999999995E-7</v>
      </c>
      <c r="H62" s="154">
        <v>1</v>
      </c>
      <c r="I62" s="154">
        <v>3</v>
      </c>
      <c r="J62" s="154">
        <v>3</v>
      </c>
      <c r="K62" s="154">
        <v>9.9999999999999995E-7</v>
      </c>
      <c r="L62" s="154">
        <v>2</v>
      </c>
      <c r="M62" s="16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  <c r="AU62" s="146"/>
      <c r="AV62" s="146"/>
      <c r="AW62" s="131"/>
      <c r="AX62" s="146"/>
      <c r="AY62" s="146"/>
      <c r="AZ62" s="147"/>
      <c r="BA62" s="147"/>
      <c r="BB62" s="147"/>
      <c r="BC62" s="147"/>
      <c r="BD62" s="147"/>
      <c r="BE62" s="147"/>
      <c r="BF62" s="147"/>
      <c r="BG62" s="147"/>
      <c r="BH62" s="147"/>
      <c r="BI62" s="147"/>
      <c r="BJ62" s="147"/>
      <c r="BK62" s="147"/>
      <c r="BL62" s="147"/>
      <c r="BM62" s="147"/>
    </row>
    <row r="63" spans="1:65" ht="15" x14ac:dyDescent="0.25">
      <c r="A63" s="122" t="s">
        <v>106</v>
      </c>
      <c r="B63" s="151">
        <v>0.1</v>
      </c>
      <c r="C63" s="151">
        <f t="shared" si="1"/>
        <v>0</v>
      </c>
      <c r="D63" s="151"/>
      <c r="E63" s="152">
        <f t="shared" si="2"/>
        <v>9.0000020000000003</v>
      </c>
      <c r="F63" s="154">
        <v>2</v>
      </c>
      <c r="G63" s="154">
        <v>9.9999999999999995E-7</v>
      </c>
      <c r="H63" s="154">
        <v>1</v>
      </c>
      <c r="I63" s="154">
        <v>2</v>
      </c>
      <c r="J63" s="154">
        <v>2</v>
      </c>
      <c r="K63" s="154">
        <v>9.9999999999999995E-7</v>
      </c>
      <c r="L63" s="154">
        <v>2</v>
      </c>
      <c r="M63" s="16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31"/>
      <c r="AX63" s="146"/>
      <c r="AY63" s="146"/>
      <c r="AZ63" s="147"/>
      <c r="BA63" s="147"/>
      <c r="BB63" s="147"/>
      <c r="BC63" s="147"/>
      <c r="BD63" s="147"/>
      <c r="BE63" s="147"/>
      <c r="BF63" s="147"/>
      <c r="BG63" s="147"/>
      <c r="BH63" s="147"/>
      <c r="BI63" s="147"/>
      <c r="BJ63" s="147"/>
      <c r="BK63" s="147"/>
      <c r="BL63" s="147"/>
      <c r="BM63" s="147"/>
    </row>
    <row r="64" spans="1:65" ht="15" x14ac:dyDescent="0.25">
      <c r="A64" s="122" t="s">
        <v>234</v>
      </c>
      <c r="B64" s="151">
        <v>0.1</v>
      </c>
      <c r="C64" s="151">
        <f t="shared" si="1"/>
        <v>0</v>
      </c>
      <c r="D64" s="151"/>
      <c r="E64" s="152">
        <f t="shared" si="2"/>
        <v>17.000002000000002</v>
      </c>
      <c r="F64" s="154">
        <v>6</v>
      </c>
      <c r="G64" s="154">
        <v>9.9999999999999995E-7</v>
      </c>
      <c r="H64" s="154">
        <v>2</v>
      </c>
      <c r="I64" s="154">
        <v>4</v>
      </c>
      <c r="J64" s="154">
        <v>3</v>
      </c>
      <c r="K64" s="154">
        <v>9.9999999999999995E-7</v>
      </c>
      <c r="L64" s="154">
        <v>2</v>
      </c>
      <c r="M64" s="16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31"/>
      <c r="AX64" s="146"/>
      <c r="AY64" s="146"/>
      <c r="AZ64" s="147"/>
      <c r="BA64" s="147"/>
      <c r="BB64" s="147"/>
      <c r="BC64" s="147"/>
      <c r="BD64" s="147"/>
      <c r="BE64" s="147"/>
      <c r="BF64" s="147"/>
      <c r="BG64" s="147"/>
      <c r="BH64" s="147"/>
      <c r="BI64" s="147"/>
      <c r="BJ64" s="147"/>
      <c r="BK64" s="147"/>
      <c r="BL64" s="147"/>
      <c r="BM64" s="147"/>
    </row>
    <row r="65" spans="1:65" ht="15" x14ac:dyDescent="0.25">
      <c r="A65" s="122" t="s">
        <v>115</v>
      </c>
      <c r="B65" s="151">
        <v>0.1</v>
      </c>
      <c r="C65" s="151">
        <f t="shared" si="1"/>
        <v>0</v>
      </c>
      <c r="D65" s="151"/>
      <c r="E65" s="152">
        <f t="shared" si="2"/>
        <v>27.000002000000002</v>
      </c>
      <c r="F65" s="154">
        <v>3</v>
      </c>
      <c r="G65" s="154">
        <v>9.9999999999999995E-7</v>
      </c>
      <c r="H65" s="154">
        <v>3</v>
      </c>
      <c r="I65" s="154">
        <v>12</v>
      </c>
      <c r="J65" s="154">
        <v>6</v>
      </c>
      <c r="K65" s="154">
        <v>9.9999999999999995E-7</v>
      </c>
      <c r="L65" s="154">
        <v>3</v>
      </c>
      <c r="M65" s="16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31"/>
      <c r="AX65" s="146"/>
      <c r="AY65" s="146"/>
      <c r="AZ65" s="147"/>
      <c r="BA65" s="147"/>
      <c r="BB65" s="147"/>
      <c r="BC65" s="147"/>
      <c r="BD65" s="147"/>
      <c r="BE65" s="147"/>
      <c r="BF65" s="147"/>
      <c r="BG65" s="147"/>
      <c r="BH65" s="147"/>
      <c r="BI65" s="147"/>
      <c r="BJ65" s="147"/>
      <c r="BK65" s="147"/>
      <c r="BL65" s="147"/>
      <c r="BM65" s="147"/>
    </row>
    <row r="66" spans="1:65" ht="15" x14ac:dyDescent="0.25">
      <c r="A66" s="122" t="s">
        <v>235</v>
      </c>
      <c r="B66" s="151">
        <v>0.1</v>
      </c>
      <c r="C66" s="151">
        <f t="shared" si="1"/>
        <v>0</v>
      </c>
      <c r="D66" s="151"/>
      <c r="E66" s="152">
        <f t="shared" si="2"/>
        <v>156.00000199999999</v>
      </c>
      <c r="F66" s="154">
        <v>48</v>
      </c>
      <c r="G66" s="154">
        <v>9.9999999999999995E-7</v>
      </c>
      <c r="H66" s="154">
        <v>16</v>
      </c>
      <c r="I66" s="154">
        <v>48</v>
      </c>
      <c r="J66" s="154">
        <v>28</v>
      </c>
      <c r="K66" s="154">
        <v>9.9999999999999995E-7</v>
      </c>
      <c r="L66" s="154">
        <v>16</v>
      </c>
      <c r="M66" s="16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31"/>
      <c r="AX66" s="146"/>
      <c r="AY66" s="146"/>
      <c r="AZ66" s="147"/>
      <c r="BA66" s="147"/>
      <c r="BB66" s="147"/>
      <c r="BC66" s="147"/>
      <c r="BD66" s="147"/>
      <c r="BE66" s="147"/>
      <c r="BF66" s="147"/>
      <c r="BG66" s="147"/>
      <c r="BH66" s="147"/>
      <c r="BI66" s="147"/>
      <c r="BJ66" s="147"/>
      <c r="BK66" s="147"/>
      <c r="BL66" s="147"/>
      <c r="BM66" s="147"/>
    </row>
    <row r="67" spans="1:65" ht="15" x14ac:dyDescent="0.25">
      <c r="A67" s="122" t="s">
        <v>236</v>
      </c>
      <c r="B67" s="151">
        <v>0.1</v>
      </c>
      <c r="C67" s="151">
        <f t="shared" si="1"/>
        <v>0</v>
      </c>
      <c r="D67" s="151"/>
      <c r="E67" s="152">
        <f t="shared" si="2"/>
        <v>2.0000039999999997</v>
      </c>
      <c r="F67" s="154">
        <v>9.9999999999999995E-7</v>
      </c>
      <c r="G67" s="154">
        <v>9.9999999999999995E-7</v>
      </c>
      <c r="H67" s="154">
        <v>0.5</v>
      </c>
      <c r="I67" s="154">
        <v>1</v>
      </c>
      <c r="J67" s="154">
        <v>9.9999999999999995E-7</v>
      </c>
      <c r="K67" s="154">
        <v>9.9999999999999995E-7</v>
      </c>
      <c r="L67" s="154">
        <v>0.5</v>
      </c>
      <c r="M67" s="16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31"/>
      <c r="AX67" s="146"/>
      <c r="AY67" s="146"/>
      <c r="AZ67" s="147"/>
      <c r="BA67" s="147"/>
      <c r="BB67" s="147"/>
      <c r="BC67" s="147"/>
      <c r="BD67" s="147"/>
      <c r="BE67" s="147"/>
      <c r="BF67" s="147"/>
      <c r="BG67" s="147"/>
      <c r="BH67" s="147"/>
      <c r="BI67" s="147"/>
      <c r="BJ67" s="147"/>
      <c r="BK67" s="147"/>
      <c r="BL67" s="147"/>
      <c r="BM67" s="147"/>
    </row>
    <row r="68" spans="1:65" ht="15" x14ac:dyDescent="0.25">
      <c r="A68" s="168" t="s">
        <v>237</v>
      </c>
      <c r="B68" s="151">
        <v>0.1</v>
      </c>
      <c r="C68" s="151">
        <f t="shared" si="1"/>
        <v>0</v>
      </c>
      <c r="D68" s="151"/>
      <c r="E68" s="152">
        <f t="shared" si="2"/>
        <v>0.10500300000000001</v>
      </c>
      <c r="F68" s="154">
        <v>9.9999999999999995E-7</v>
      </c>
      <c r="G68" s="154">
        <v>9.9999999999999995E-7</v>
      </c>
      <c r="H68" s="154">
        <v>0.03</v>
      </c>
      <c r="I68" s="154">
        <v>9.9999999999999995E-7</v>
      </c>
      <c r="J68" s="154">
        <v>0</v>
      </c>
      <c r="K68" s="154">
        <v>0.05</v>
      </c>
      <c r="L68" s="154">
        <v>2.5000000000000001E-2</v>
      </c>
      <c r="M68" s="16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  <c r="AP68" s="146"/>
      <c r="AQ68" s="146"/>
      <c r="AR68" s="146"/>
      <c r="AS68" s="146"/>
      <c r="AT68" s="146"/>
      <c r="AU68" s="146"/>
      <c r="AV68" s="146"/>
      <c r="AW68" s="131"/>
      <c r="AX68" s="146"/>
      <c r="AY68" s="146"/>
      <c r="AZ68" s="147"/>
      <c r="BA68" s="147"/>
      <c r="BB68" s="147"/>
      <c r="BC68" s="147"/>
      <c r="BD68" s="147"/>
      <c r="BE68" s="147"/>
      <c r="BF68" s="147"/>
      <c r="BG68" s="147"/>
      <c r="BH68" s="147"/>
      <c r="BI68" s="147"/>
      <c r="BJ68" s="147"/>
      <c r="BK68" s="147"/>
      <c r="BL68" s="147"/>
      <c r="BM68" s="147"/>
    </row>
    <row r="69" spans="1:65" ht="15" x14ac:dyDescent="0.25">
      <c r="A69" s="122" t="s">
        <v>238</v>
      </c>
      <c r="B69" s="151">
        <v>0.1</v>
      </c>
      <c r="C69" s="151">
        <f t="shared" si="1"/>
        <v>0</v>
      </c>
      <c r="D69" s="151"/>
      <c r="E69" s="152">
        <f t="shared" si="2"/>
        <v>0.180003</v>
      </c>
      <c r="F69" s="154">
        <v>9.9999999999999995E-7</v>
      </c>
      <c r="G69" s="154">
        <v>9.9999999999999995E-7</v>
      </c>
      <c r="H69" s="154">
        <v>0.1</v>
      </c>
      <c r="I69" s="154">
        <v>9.9999999999999995E-7</v>
      </c>
      <c r="J69" s="154">
        <v>0</v>
      </c>
      <c r="K69" s="154">
        <v>5.5E-2</v>
      </c>
      <c r="L69" s="154">
        <v>2.5000000000000001E-2</v>
      </c>
      <c r="M69" s="16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31"/>
      <c r="AX69" s="146"/>
      <c r="AY69" s="146"/>
      <c r="AZ69" s="147"/>
      <c r="BA69" s="147"/>
      <c r="BB69" s="147"/>
      <c r="BC69" s="147"/>
      <c r="BD69" s="147"/>
      <c r="BE69" s="147"/>
      <c r="BF69" s="147"/>
      <c r="BG69" s="147"/>
      <c r="BH69" s="147"/>
      <c r="BI69" s="147"/>
      <c r="BJ69" s="147"/>
      <c r="BK69" s="147"/>
      <c r="BL69" s="147"/>
      <c r="BM69" s="147"/>
    </row>
    <row r="70" spans="1:65" ht="15" x14ac:dyDescent="0.25">
      <c r="A70" s="122" t="s">
        <v>239</v>
      </c>
      <c r="B70" s="151">
        <v>0.1</v>
      </c>
      <c r="C70" s="151">
        <f t="shared" ref="C70:C133" si="3">SUM(M70:AY70)</f>
        <v>0</v>
      </c>
      <c r="D70" s="151"/>
      <c r="E70" s="152">
        <f t="shared" si="2"/>
        <v>0.20000300000000001</v>
      </c>
      <c r="F70" s="154">
        <v>9.9999999999999995E-7</v>
      </c>
      <c r="G70" s="154">
        <v>9.9999999999999995E-7</v>
      </c>
      <c r="H70" s="154">
        <v>0.1</v>
      </c>
      <c r="I70" s="154">
        <v>9.9999999999999995E-7</v>
      </c>
      <c r="J70" s="154">
        <v>0</v>
      </c>
      <c r="K70" s="154">
        <v>7.4999999999999997E-2</v>
      </c>
      <c r="L70" s="154">
        <v>2.5000000000000001E-2</v>
      </c>
      <c r="M70" s="16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31"/>
      <c r="AX70" s="146"/>
      <c r="AY70" s="146"/>
      <c r="AZ70" s="147"/>
      <c r="BA70" s="147"/>
      <c r="BB70" s="147"/>
      <c r="BC70" s="147"/>
      <c r="BD70" s="147"/>
      <c r="BE70" s="147"/>
      <c r="BF70" s="147"/>
      <c r="BG70" s="147"/>
      <c r="BH70" s="147"/>
      <c r="BI70" s="147"/>
      <c r="BJ70" s="147"/>
      <c r="BK70" s="147"/>
      <c r="BL70" s="147"/>
      <c r="BM70" s="147"/>
    </row>
    <row r="71" spans="1:65" ht="15" x14ac:dyDescent="0.25">
      <c r="A71" s="122" t="s">
        <v>240</v>
      </c>
      <c r="B71" s="151">
        <v>0.1</v>
      </c>
      <c r="C71" s="151">
        <f t="shared" si="3"/>
        <v>0</v>
      </c>
      <c r="D71" s="151"/>
      <c r="E71" s="152">
        <f t="shared" si="2"/>
        <v>0.400003</v>
      </c>
      <c r="F71" s="154">
        <v>9.9999999999999995E-7</v>
      </c>
      <c r="G71" s="154">
        <v>9.9999999999999995E-7</v>
      </c>
      <c r="H71" s="154">
        <v>0.1</v>
      </c>
      <c r="I71" s="154">
        <v>9.9999999999999995E-7</v>
      </c>
      <c r="J71" s="154">
        <v>0</v>
      </c>
      <c r="K71" s="154">
        <v>0.25</v>
      </c>
      <c r="L71" s="154">
        <v>0.05</v>
      </c>
      <c r="M71" s="16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31"/>
      <c r="AX71" s="146"/>
      <c r="AY71" s="146"/>
      <c r="AZ71" s="147"/>
      <c r="BA71" s="147"/>
      <c r="BB71" s="147"/>
      <c r="BC71" s="147"/>
      <c r="BD71" s="147"/>
      <c r="BE71" s="147"/>
      <c r="BF71" s="147"/>
      <c r="BG71" s="147"/>
      <c r="BH71" s="147"/>
      <c r="BI71" s="147"/>
      <c r="BJ71" s="147"/>
      <c r="BK71" s="147"/>
      <c r="BL71" s="147"/>
      <c r="BM71" s="147"/>
    </row>
    <row r="72" spans="1:65" ht="15" x14ac:dyDescent="0.25">
      <c r="A72" s="122" t="s">
        <v>241</v>
      </c>
      <c r="B72" s="151">
        <v>0.1</v>
      </c>
      <c r="C72" s="151">
        <f t="shared" si="3"/>
        <v>0</v>
      </c>
      <c r="D72" s="151"/>
      <c r="E72" s="152">
        <f t="shared" si="2"/>
        <v>4.1002999999999998E-2</v>
      </c>
      <c r="F72" s="154">
        <v>9.9999999999999995E-7</v>
      </c>
      <c r="G72" s="154">
        <v>9.9999999999999995E-7</v>
      </c>
      <c r="H72" s="154">
        <v>0.03</v>
      </c>
      <c r="I72" s="154">
        <v>9.9999999999999995E-7</v>
      </c>
      <c r="J72" s="154">
        <v>0</v>
      </c>
      <c r="K72" s="154">
        <v>8.0000000000000002E-3</v>
      </c>
      <c r="L72" s="154">
        <v>3.0000000000000001E-3</v>
      </c>
      <c r="M72" s="16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31"/>
      <c r="AX72" s="146"/>
      <c r="AY72" s="146"/>
      <c r="AZ72" s="147"/>
      <c r="BA72" s="147"/>
      <c r="BB72" s="147"/>
      <c r="BC72" s="147"/>
      <c r="BD72" s="147"/>
      <c r="BE72" s="147"/>
      <c r="BF72" s="147"/>
      <c r="BG72" s="147"/>
      <c r="BH72" s="147"/>
      <c r="BI72" s="147"/>
      <c r="BJ72" s="147"/>
      <c r="BK72" s="147"/>
      <c r="BL72" s="147"/>
      <c r="BM72" s="147"/>
    </row>
    <row r="73" spans="1:65" ht="15" x14ac:dyDescent="0.25">
      <c r="A73" s="122" t="s">
        <v>242</v>
      </c>
      <c r="B73" s="151">
        <v>0.1</v>
      </c>
      <c r="C73" s="151">
        <f t="shared" si="3"/>
        <v>0</v>
      </c>
      <c r="D73" s="151"/>
      <c r="E73" s="152">
        <f t="shared" si="2"/>
        <v>6.0000040000000006</v>
      </c>
      <c r="F73" s="154">
        <v>9.9999999999999995E-7</v>
      </c>
      <c r="G73" s="154">
        <v>9.9999999999999995E-7</v>
      </c>
      <c r="H73" s="154">
        <v>2</v>
      </c>
      <c r="I73" s="154">
        <v>3</v>
      </c>
      <c r="J73" s="154">
        <v>9.9999999999999995E-7</v>
      </c>
      <c r="K73" s="154">
        <v>9.9999999999999995E-7</v>
      </c>
      <c r="L73" s="154">
        <v>1</v>
      </c>
      <c r="M73" s="16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6"/>
      <c r="AU73" s="146"/>
      <c r="AV73" s="146"/>
      <c r="AW73" s="131"/>
      <c r="AX73" s="146"/>
      <c r="AY73" s="146"/>
      <c r="AZ73" s="147"/>
      <c r="BA73" s="147"/>
      <c r="BB73" s="147"/>
      <c r="BC73" s="147"/>
      <c r="BD73" s="147"/>
      <c r="BE73" s="147"/>
      <c r="BF73" s="147"/>
      <c r="BG73" s="147"/>
      <c r="BH73" s="147"/>
      <c r="BI73" s="147"/>
      <c r="BJ73" s="147"/>
      <c r="BK73" s="147"/>
      <c r="BL73" s="147"/>
      <c r="BM73" s="147"/>
    </row>
    <row r="74" spans="1:65" ht="15" x14ac:dyDescent="0.25">
      <c r="A74" s="122" t="s">
        <v>243</v>
      </c>
      <c r="B74" s="151">
        <v>0.1</v>
      </c>
      <c r="C74" s="151">
        <f t="shared" si="3"/>
        <v>0</v>
      </c>
      <c r="D74" s="151"/>
      <c r="E74" s="152">
        <f t="shared" si="2"/>
        <v>77.000000999999997</v>
      </c>
      <c r="F74" s="160">
        <v>0</v>
      </c>
      <c r="G74" s="163">
        <v>0</v>
      </c>
      <c r="H74" s="160">
        <v>35</v>
      </c>
      <c r="I74" s="160">
        <v>40</v>
      </c>
      <c r="J74" s="160">
        <v>0</v>
      </c>
      <c r="K74" s="159">
        <v>9.9999999999999995E-7</v>
      </c>
      <c r="L74" s="160">
        <v>2</v>
      </c>
      <c r="M74" s="16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6"/>
      <c r="AU74" s="146"/>
      <c r="AV74" s="146"/>
      <c r="AW74" s="131"/>
      <c r="AX74" s="146"/>
      <c r="AY74" s="146"/>
      <c r="AZ74" s="147"/>
      <c r="BA74" s="147"/>
      <c r="BB74" s="147"/>
      <c r="BC74" s="147"/>
      <c r="BD74" s="147"/>
      <c r="BE74" s="147"/>
      <c r="BF74" s="147"/>
      <c r="BG74" s="147"/>
      <c r="BH74" s="147"/>
      <c r="BI74" s="147"/>
      <c r="BJ74" s="147"/>
      <c r="BK74" s="147"/>
      <c r="BL74" s="147"/>
      <c r="BM74" s="147"/>
    </row>
    <row r="75" spans="1:65" ht="15" x14ac:dyDescent="0.25">
      <c r="A75" s="122" t="s">
        <v>244</v>
      </c>
      <c r="B75" s="151">
        <v>0.1</v>
      </c>
      <c r="C75" s="151">
        <f t="shared" si="3"/>
        <v>0</v>
      </c>
      <c r="D75" s="151"/>
      <c r="E75" s="152">
        <f t="shared" si="2"/>
        <v>65.000000999999997</v>
      </c>
      <c r="F75" s="160">
        <v>0</v>
      </c>
      <c r="G75" s="163">
        <v>0</v>
      </c>
      <c r="H75" s="160">
        <v>35</v>
      </c>
      <c r="I75" s="160">
        <v>28</v>
      </c>
      <c r="J75" s="160">
        <v>0</v>
      </c>
      <c r="K75" s="159">
        <v>9.9999999999999995E-7</v>
      </c>
      <c r="L75" s="160">
        <v>2</v>
      </c>
      <c r="M75" s="16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6"/>
      <c r="AU75" s="146"/>
      <c r="AV75" s="146"/>
      <c r="AW75" s="131"/>
      <c r="AX75" s="146"/>
      <c r="AY75" s="146"/>
      <c r="AZ75" s="147"/>
      <c r="BA75" s="147"/>
      <c r="BB75" s="147"/>
      <c r="BC75" s="147"/>
      <c r="BD75" s="147"/>
      <c r="BE75" s="147"/>
      <c r="BF75" s="147"/>
      <c r="BG75" s="147"/>
      <c r="BH75" s="147"/>
      <c r="BI75" s="147"/>
      <c r="BJ75" s="147"/>
      <c r="BK75" s="147"/>
      <c r="BL75" s="147"/>
      <c r="BM75" s="147"/>
    </row>
    <row r="76" spans="1:65" ht="15" x14ac:dyDescent="0.25">
      <c r="A76" s="122" t="s">
        <v>245</v>
      </c>
      <c r="B76" s="151">
        <v>0.1</v>
      </c>
      <c r="C76" s="151">
        <f t="shared" si="3"/>
        <v>0</v>
      </c>
      <c r="D76" s="151"/>
      <c r="E76" s="152">
        <f t="shared" si="2"/>
        <v>15.000001999999999</v>
      </c>
      <c r="F76" s="154">
        <v>0</v>
      </c>
      <c r="G76" s="154">
        <v>9.9999999999999995E-7</v>
      </c>
      <c r="H76" s="154">
        <v>1</v>
      </c>
      <c r="I76" s="154">
        <v>8</v>
      </c>
      <c r="J76" s="154">
        <v>4</v>
      </c>
      <c r="K76" s="154">
        <v>9.9999999999999995E-7</v>
      </c>
      <c r="L76" s="154">
        <v>2</v>
      </c>
      <c r="M76" s="16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6"/>
      <c r="AU76" s="146"/>
      <c r="AV76" s="146"/>
      <c r="AW76" s="131"/>
      <c r="AX76" s="146"/>
      <c r="AY76" s="146"/>
      <c r="AZ76" s="147"/>
      <c r="BA76" s="147"/>
      <c r="BB76" s="147"/>
      <c r="BC76" s="147"/>
      <c r="BD76" s="147"/>
      <c r="BE76" s="147"/>
      <c r="BF76" s="147"/>
      <c r="BG76" s="147"/>
      <c r="BH76" s="147"/>
      <c r="BI76" s="147"/>
      <c r="BJ76" s="147"/>
      <c r="BK76" s="147"/>
      <c r="BL76" s="147"/>
      <c r="BM76" s="147"/>
    </row>
    <row r="77" spans="1:65" ht="15" x14ac:dyDescent="0.25">
      <c r="A77" s="122" t="s">
        <v>246</v>
      </c>
      <c r="B77" s="151">
        <v>0.1</v>
      </c>
      <c r="C77" s="151">
        <f t="shared" si="3"/>
        <v>0</v>
      </c>
      <c r="D77" s="151"/>
      <c r="E77" s="152">
        <f t="shared" si="2"/>
        <v>9.0000009999999993</v>
      </c>
      <c r="F77" s="160">
        <v>1</v>
      </c>
      <c r="G77" s="163">
        <v>0</v>
      </c>
      <c r="H77" s="160">
        <v>2</v>
      </c>
      <c r="I77" s="160">
        <v>3</v>
      </c>
      <c r="J77" s="160">
        <v>2</v>
      </c>
      <c r="K77" s="159">
        <v>9.9999999999999995E-7</v>
      </c>
      <c r="L77" s="160">
        <v>1</v>
      </c>
      <c r="M77" s="16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31"/>
      <c r="AX77" s="146"/>
      <c r="AY77" s="146"/>
      <c r="AZ77" s="147"/>
      <c r="BA77" s="147"/>
      <c r="BB77" s="147"/>
      <c r="BC77" s="147"/>
      <c r="BD77" s="147"/>
      <c r="BE77" s="147"/>
      <c r="BF77" s="147"/>
      <c r="BG77" s="147"/>
      <c r="BH77" s="147"/>
      <c r="BI77" s="147"/>
      <c r="BJ77" s="147"/>
      <c r="BK77" s="147"/>
      <c r="BL77" s="147"/>
      <c r="BM77" s="147"/>
    </row>
    <row r="78" spans="1:65" ht="15" x14ac:dyDescent="0.25">
      <c r="A78" s="122" t="s">
        <v>94</v>
      </c>
      <c r="B78" s="151">
        <v>0.1</v>
      </c>
      <c r="C78" s="151">
        <f t="shared" si="3"/>
        <v>0</v>
      </c>
      <c r="D78" s="151"/>
      <c r="E78" s="152">
        <f t="shared" si="2"/>
        <v>15.000002</v>
      </c>
      <c r="F78" s="154">
        <v>2</v>
      </c>
      <c r="G78" s="154">
        <v>9.9999999999999995E-7</v>
      </c>
      <c r="H78" s="154">
        <v>1</v>
      </c>
      <c r="I78" s="154">
        <v>6</v>
      </c>
      <c r="J78" s="154">
        <v>4</v>
      </c>
      <c r="K78" s="154">
        <v>9.9999999999999995E-7</v>
      </c>
      <c r="L78" s="154">
        <v>2</v>
      </c>
      <c r="M78" s="16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6"/>
      <c r="AM78" s="146"/>
      <c r="AN78" s="146"/>
      <c r="AO78" s="146"/>
      <c r="AP78" s="146"/>
      <c r="AQ78" s="146"/>
      <c r="AR78" s="146"/>
      <c r="AS78" s="146"/>
      <c r="AT78" s="146"/>
      <c r="AU78" s="146"/>
      <c r="AV78" s="146"/>
      <c r="AW78" s="131"/>
      <c r="AX78" s="146"/>
      <c r="AY78" s="146"/>
      <c r="AZ78" s="147"/>
      <c r="BA78" s="147"/>
      <c r="BB78" s="147"/>
      <c r="BC78" s="147"/>
      <c r="BD78" s="147"/>
      <c r="BE78" s="147"/>
      <c r="BF78" s="147"/>
      <c r="BG78" s="147"/>
      <c r="BH78" s="147"/>
      <c r="BI78" s="147"/>
      <c r="BJ78" s="147"/>
      <c r="BK78" s="147"/>
      <c r="BL78" s="147"/>
      <c r="BM78" s="147"/>
    </row>
    <row r="79" spans="1:65" ht="15" x14ac:dyDescent="0.25">
      <c r="A79" s="122" t="s">
        <v>247</v>
      </c>
      <c r="B79" s="151">
        <v>0.1</v>
      </c>
      <c r="C79" s="151">
        <f t="shared" si="3"/>
        <v>0</v>
      </c>
      <c r="D79" s="151"/>
      <c r="E79" s="152">
        <f t="shared" si="2"/>
        <v>41</v>
      </c>
      <c r="F79" s="159">
        <v>0</v>
      </c>
      <c r="G79" s="163">
        <v>14</v>
      </c>
      <c r="H79" s="162">
        <v>0</v>
      </c>
      <c r="I79" s="162">
        <v>8</v>
      </c>
      <c r="J79" s="162">
        <v>0</v>
      </c>
      <c r="K79" s="159">
        <v>16</v>
      </c>
      <c r="L79" s="162">
        <v>3</v>
      </c>
      <c r="M79" s="16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M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31"/>
      <c r="AX79" s="146"/>
      <c r="AY79" s="146"/>
      <c r="AZ79" s="147"/>
      <c r="BA79" s="147"/>
      <c r="BB79" s="147"/>
      <c r="BC79" s="147"/>
      <c r="BD79" s="147"/>
      <c r="BE79" s="147"/>
      <c r="BF79" s="147"/>
      <c r="BG79" s="147"/>
      <c r="BH79" s="147"/>
      <c r="BI79" s="147"/>
      <c r="BJ79" s="147"/>
      <c r="BK79" s="147"/>
      <c r="BL79" s="147"/>
      <c r="BM79" s="147"/>
    </row>
    <row r="80" spans="1:65" ht="15" x14ac:dyDescent="0.25">
      <c r="A80" s="122" t="s">
        <v>248</v>
      </c>
      <c r="B80" s="151">
        <v>0.1</v>
      </c>
      <c r="C80" s="151">
        <f t="shared" si="3"/>
        <v>0</v>
      </c>
      <c r="D80" s="151"/>
      <c r="E80" s="152">
        <f t="shared" si="2"/>
        <v>27</v>
      </c>
      <c r="F80" s="159">
        <v>0</v>
      </c>
      <c r="G80" s="162">
        <v>0</v>
      </c>
      <c r="H80" s="162">
        <v>0</v>
      </c>
      <c r="I80" s="162">
        <v>8</v>
      </c>
      <c r="J80" s="162">
        <v>0</v>
      </c>
      <c r="K80" s="162">
        <v>16</v>
      </c>
      <c r="L80" s="162">
        <v>3</v>
      </c>
      <c r="M80" s="16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31"/>
      <c r="AX80" s="146"/>
      <c r="AY80" s="146"/>
      <c r="AZ80" s="147"/>
      <c r="BA80" s="147"/>
      <c r="BB80" s="147"/>
      <c r="BC80" s="147"/>
      <c r="BD80" s="147"/>
      <c r="BE80" s="147"/>
      <c r="BF80" s="147"/>
      <c r="BG80" s="147"/>
      <c r="BH80" s="147"/>
      <c r="BI80" s="147"/>
      <c r="BJ80" s="147"/>
      <c r="BK80" s="147"/>
      <c r="BL80" s="147"/>
      <c r="BM80" s="147"/>
    </row>
    <row r="81" spans="1:65" ht="15" x14ac:dyDescent="0.25">
      <c r="A81" s="122" t="s">
        <v>249</v>
      </c>
      <c r="B81" s="151">
        <v>0.1</v>
      </c>
      <c r="C81" s="151">
        <f t="shared" si="3"/>
        <v>0</v>
      </c>
      <c r="D81" s="151"/>
      <c r="E81" s="152">
        <f t="shared" si="2"/>
        <v>45.000001999999995</v>
      </c>
      <c r="F81" s="154">
        <v>2</v>
      </c>
      <c r="G81" s="154">
        <v>9.9999999999999995E-7</v>
      </c>
      <c r="H81" s="154">
        <v>20</v>
      </c>
      <c r="I81" s="154">
        <v>6</v>
      </c>
      <c r="J81" s="154">
        <v>16</v>
      </c>
      <c r="K81" s="154">
        <v>9.9999999999999995E-7</v>
      </c>
      <c r="L81" s="154">
        <v>1</v>
      </c>
      <c r="M81" s="16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31"/>
      <c r="AX81" s="146"/>
      <c r="AY81" s="146"/>
      <c r="AZ81" s="147"/>
      <c r="BA81" s="147"/>
      <c r="BB81" s="147"/>
      <c r="BC81" s="147"/>
      <c r="BD81" s="147"/>
      <c r="BE81" s="147"/>
      <c r="BF81" s="147"/>
      <c r="BG81" s="147"/>
      <c r="BH81" s="147"/>
      <c r="BI81" s="147"/>
      <c r="BJ81" s="147"/>
      <c r="BK81" s="147"/>
      <c r="BL81" s="147"/>
      <c r="BM81" s="147"/>
    </row>
    <row r="82" spans="1:65" ht="15" x14ac:dyDescent="0.25">
      <c r="A82" s="122" t="s">
        <v>250</v>
      </c>
      <c r="B82" s="151">
        <v>0.1</v>
      </c>
      <c r="C82" s="151">
        <f t="shared" si="3"/>
        <v>0</v>
      </c>
      <c r="D82" s="151"/>
      <c r="E82" s="152">
        <f t="shared" si="2"/>
        <v>24.000001000000001</v>
      </c>
      <c r="F82" s="159">
        <v>8</v>
      </c>
      <c r="G82" s="163">
        <v>0</v>
      </c>
      <c r="H82" s="160">
        <v>7</v>
      </c>
      <c r="I82" s="160">
        <v>4</v>
      </c>
      <c r="J82" s="159">
        <v>4</v>
      </c>
      <c r="K82" s="159">
        <v>9.9999999999999995E-7</v>
      </c>
      <c r="L82" s="160">
        <v>1</v>
      </c>
      <c r="M82" s="16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31"/>
      <c r="AX82" s="146"/>
      <c r="AY82" s="146"/>
      <c r="AZ82" s="147"/>
      <c r="BA82" s="147"/>
      <c r="BB82" s="147"/>
      <c r="BC82" s="147"/>
      <c r="BD82" s="147"/>
      <c r="BE82" s="147"/>
      <c r="BF82" s="147"/>
      <c r="BG82" s="147"/>
      <c r="BH82" s="147"/>
      <c r="BI82" s="147"/>
      <c r="BJ82" s="147"/>
      <c r="BK82" s="147"/>
      <c r="BL82" s="147"/>
      <c r="BM82" s="147"/>
    </row>
    <row r="83" spans="1:65" ht="15" x14ac:dyDescent="0.25">
      <c r="A83" s="122" t="s">
        <v>251</v>
      </c>
      <c r="B83" s="151">
        <v>0.1</v>
      </c>
      <c r="C83" s="151">
        <f t="shared" si="3"/>
        <v>0</v>
      </c>
      <c r="D83" s="151"/>
      <c r="E83" s="152">
        <f t="shared" si="2"/>
        <v>50.000001999999995</v>
      </c>
      <c r="F83" s="154">
        <v>2</v>
      </c>
      <c r="G83" s="154">
        <v>9.9999999999999995E-7</v>
      </c>
      <c r="H83" s="154">
        <v>35</v>
      </c>
      <c r="I83" s="154">
        <v>6</v>
      </c>
      <c r="J83" s="154">
        <v>3</v>
      </c>
      <c r="K83" s="154">
        <v>9.9999999999999995E-7</v>
      </c>
      <c r="L83" s="154">
        <v>4</v>
      </c>
      <c r="M83" s="16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31"/>
      <c r="AX83" s="146"/>
      <c r="AY83" s="146"/>
      <c r="AZ83" s="147"/>
      <c r="BA83" s="147"/>
      <c r="BB83" s="147"/>
      <c r="BC83" s="147"/>
      <c r="BD83" s="147"/>
      <c r="BE83" s="147"/>
      <c r="BF83" s="147"/>
      <c r="BG83" s="147"/>
      <c r="BH83" s="147"/>
      <c r="BI83" s="147"/>
      <c r="BJ83" s="147"/>
      <c r="BK83" s="147"/>
      <c r="BL83" s="147"/>
      <c r="BM83" s="147"/>
    </row>
    <row r="84" spans="1:65" ht="15" x14ac:dyDescent="0.25">
      <c r="A84" s="122" t="s">
        <v>252</v>
      </c>
      <c r="B84" s="151">
        <v>0.1</v>
      </c>
      <c r="C84" s="151">
        <f t="shared" si="3"/>
        <v>0</v>
      </c>
      <c r="D84" s="151"/>
      <c r="E84" s="152">
        <f t="shared" si="2"/>
        <v>6.0000020000000003</v>
      </c>
      <c r="F84" s="154">
        <v>2</v>
      </c>
      <c r="G84" s="154">
        <v>9.9999999999999995E-7</v>
      </c>
      <c r="H84" s="154">
        <v>1</v>
      </c>
      <c r="I84" s="154">
        <v>1</v>
      </c>
      <c r="J84" s="154">
        <v>1</v>
      </c>
      <c r="K84" s="154">
        <v>9.9999999999999995E-7</v>
      </c>
      <c r="L84" s="154">
        <v>1</v>
      </c>
      <c r="M84" s="16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31"/>
      <c r="AX84" s="146"/>
      <c r="AY84" s="146"/>
      <c r="AZ84" s="147"/>
      <c r="BA84" s="147"/>
      <c r="BB84" s="147"/>
      <c r="BC84" s="147"/>
      <c r="BD84" s="147"/>
      <c r="BE84" s="147"/>
      <c r="BF84" s="147"/>
      <c r="BG84" s="147"/>
      <c r="BH84" s="147"/>
      <c r="BI84" s="147"/>
      <c r="BJ84" s="147"/>
      <c r="BK84" s="147"/>
      <c r="BL84" s="147"/>
      <c r="BM84" s="147"/>
    </row>
    <row r="85" spans="1:65" ht="15" x14ac:dyDescent="0.25">
      <c r="A85" s="122" t="s">
        <v>253</v>
      </c>
      <c r="B85" s="151">
        <v>0.1</v>
      </c>
      <c r="C85" s="151">
        <f t="shared" si="3"/>
        <v>0</v>
      </c>
      <c r="D85" s="151"/>
      <c r="E85" s="152">
        <f t="shared" si="2"/>
        <v>3.8000039999999999</v>
      </c>
      <c r="F85" s="154">
        <v>9.9999999999999995E-7</v>
      </c>
      <c r="G85" s="154">
        <v>9.9999999999999995E-7</v>
      </c>
      <c r="H85" s="154">
        <v>0.5</v>
      </c>
      <c r="I85" s="154">
        <v>3</v>
      </c>
      <c r="J85" s="154">
        <v>9.9999999999999995E-7</v>
      </c>
      <c r="K85" s="154">
        <v>9.9999999999999995E-7</v>
      </c>
      <c r="L85" s="154">
        <v>0.3</v>
      </c>
      <c r="M85" s="16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31"/>
      <c r="AX85" s="146"/>
      <c r="AY85" s="146"/>
      <c r="AZ85" s="147"/>
      <c r="BA85" s="147"/>
      <c r="BB85" s="147"/>
      <c r="BC85" s="147"/>
      <c r="BD85" s="147"/>
      <c r="BE85" s="147"/>
      <c r="BF85" s="147"/>
      <c r="BG85" s="147"/>
      <c r="BH85" s="147"/>
      <c r="BI85" s="147"/>
      <c r="BJ85" s="147"/>
      <c r="BK85" s="147"/>
      <c r="BL85" s="147"/>
      <c r="BM85" s="147"/>
    </row>
    <row r="86" spans="1:65" ht="15" x14ac:dyDescent="0.25">
      <c r="A86" s="122" t="s">
        <v>254</v>
      </c>
      <c r="B86" s="151">
        <v>0.1</v>
      </c>
      <c r="C86" s="151">
        <f t="shared" si="3"/>
        <v>0</v>
      </c>
      <c r="D86" s="151"/>
      <c r="E86" s="152">
        <f t="shared" si="2"/>
        <v>0.23500400000000002</v>
      </c>
      <c r="F86" s="154">
        <v>9.9999999999999995E-7</v>
      </c>
      <c r="G86" s="154">
        <v>9.9999999999999995E-7</v>
      </c>
      <c r="H86" s="154">
        <v>0.1</v>
      </c>
      <c r="I86" s="154">
        <v>9.9999999999999995E-7</v>
      </c>
      <c r="J86" s="154">
        <v>9.9999999999999995E-7</v>
      </c>
      <c r="K86" s="154">
        <v>0.1</v>
      </c>
      <c r="L86" s="154">
        <v>3.5000000000000003E-2</v>
      </c>
      <c r="M86" s="16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31"/>
      <c r="AX86" s="146"/>
      <c r="AY86" s="146"/>
      <c r="AZ86" s="147"/>
      <c r="BA86" s="147"/>
      <c r="BB86" s="147"/>
      <c r="BC86" s="147"/>
      <c r="BD86" s="147"/>
      <c r="BE86" s="147"/>
      <c r="BF86" s="147"/>
      <c r="BG86" s="147"/>
      <c r="BH86" s="147"/>
      <c r="BI86" s="147"/>
      <c r="BJ86" s="147"/>
      <c r="BK86" s="147"/>
      <c r="BL86" s="147"/>
      <c r="BM86" s="147"/>
    </row>
    <row r="87" spans="1:65" ht="15" x14ac:dyDescent="0.25">
      <c r="A87" s="122" t="s">
        <v>255</v>
      </c>
      <c r="B87" s="151">
        <v>0.1</v>
      </c>
      <c r="C87" s="151">
        <f t="shared" si="3"/>
        <v>0</v>
      </c>
      <c r="D87" s="151"/>
      <c r="E87" s="152">
        <f t="shared" si="2"/>
        <v>3.8000039999999999</v>
      </c>
      <c r="F87" s="154">
        <v>9.9999999999999995E-7</v>
      </c>
      <c r="G87" s="154">
        <v>9.9999999999999995E-7</v>
      </c>
      <c r="H87" s="154">
        <v>0.5</v>
      </c>
      <c r="I87" s="154">
        <v>3</v>
      </c>
      <c r="J87" s="154">
        <v>9.9999999999999995E-7</v>
      </c>
      <c r="K87" s="154">
        <v>9.9999999999999995E-7</v>
      </c>
      <c r="L87" s="154">
        <v>0.3</v>
      </c>
      <c r="M87" s="16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31"/>
      <c r="AX87" s="146"/>
      <c r="AY87" s="146"/>
      <c r="AZ87" s="147"/>
      <c r="BA87" s="147"/>
      <c r="BB87" s="147"/>
      <c r="BC87" s="147"/>
      <c r="BD87" s="147"/>
      <c r="BE87" s="147"/>
      <c r="BF87" s="147"/>
      <c r="BG87" s="147"/>
      <c r="BH87" s="147"/>
      <c r="BI87" s="147"/>
      <c r="BJ87" s="147"/>
      <c r="BK87" s="147"/>
      <c r="BL87" s="147"/>
      <c r="BM87" s="147"/>
    </row>
    <row r="88" spans="1:65" ht="15" x14ac:dyDescent="0.25">
      <c r="A88" s="122" t="s">
        <v>256</v>
      </c>
      <c r="B88" s="151">
        <v>0.1</v>
      </c>
      <c r="C88" s="151">
        <f t="shared" si="3"/>
        <v>0</v>
      </c>
      <c r="D88" s="151"/>
      <c r="E88" s="152">
        <f t="shared" si="2"/>
        <v>39.000000999999997</v>
      </c>
      <c r="F88" s="159">
        <v>5</v>
      </c>
      <c r="G88" s="163">
        <v>0</v>
      </c>
      <c r="H88" s="160">
        <v>14</v>
      </c>
      <c r="I88" s="160">
        <v>8</v>
      </c>
      <c r="J88" s="159">
        <v>10</v>
      </c>
      <c r="K88" s="159">
        <v>9.9999999999999995E-7</v>
      </c>
      <c r="L88" s="160">
        <v>2</v>
      </c>
      <c r="M88" s="16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31"/>
      <c r="AX88" s="146"/>
      <c r="AY88" s="146"/>
      <c r="AZ88" s="147"/>
      <c r="BA88" s="147"/>
      <c r="BB88" s="147"/>
      <c r="BC88" s="147"/>
      <c r="BD88" s="147"/>
      <c r="BE88" s="147"/>
      <c r="BF88" s="147"/>
      <c r="BG88" s="147"/>
      <c r="BH88" s="147"/>
      <c r="BI88" s="147"/>
      <c r="BJ88" s="147"/>
      <c r="BK88" s="147"/>
      <c r="BL88" s="147"/>
      <c r="BM88" s="147"/>
    </row>
    <row r="89" spans="1:65" ht="15" x14ac:dyDescent="0.25">
      <c r="A89" s="122" t="s">
        <v>87</v>
      </c>
      <c r="B89" s="151">
        <v>0.1</v>
      </c>
      <c r="C89" s="151">
        <f t="shared" si="3"/>
        <v>0</v>
      </c>
      <c r="D89" s="151"/>
      <c r="E89" s="152">
        <f t="shared" si="2"/>
        <v>17.000001000000001</v>
      </c>
      <c r="F89" s="160">
        <v>4</v>
      </c>
      <c r="G89" s="163">
        <v>0</v>
      </c>
      <c r="H89" s="160">
        <v>4</v>
      </c>
      <c r="I89" s="160">
        <v>4</v>
      </c>
      <c r="J89" s="160">
        <v>4</v>
      </c>
      <c r="K89" s="159">
        <v>9.9999999999999995E-7</v>
      </c>
      <c r="L89" s="160">
        <v>1</v>
      </c>
      <c r="M89" s="16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146"/>
      <c r="AV89" s="146"/>
      <c r="AW89" s="131"/>
      <c r="AX89" s="146"/>
      <c r="AY89" s="146"/>
      <c r="AZ89" s="147"/>
      <c r="BA89" s="147"/>
      <c r="BB89" s="147"/>
      <c r="BC89" s="147"/>
      <c r="BD89" s="147"/>
      <c r="BE89" s="147"/>
      <c r="BF89" s="147"/>
      <c r="BG89" s="147"/>
      <c r="BH89" s="147"/>
      <c r="BI89" s="147"/>
      <c r="BJ89" s="147"/>
      <c r="BK89" s="147"/>
      <c r="BL89" s="147"/>
      <c r="BM89" s="147"/>
    </row>
    <row r="90" spans="1:65" ht="15" x14ac:dyDescent="0.25">
      <c r="A90" s="122" t="s">
        <v>257</v>
      </c>
      <c r="B90" s="151">
        <v>0.1</v>
      </c>
      <c r="C90" s="151">
        <f t="shared" si="3"/>
        <v>0</v>
      </c>
      <c r="D90" s="151"/>
      <c r="E90" s="152">
        <f t="shared" si="2"/>
        <v>25.000101000000001</v>
      </c>
      <c r="F90" s="160">
        <v>4</v>
      </c>
      <c r="G90" s="163">
        <v>1E-4</v>
      </c>
      <c r="H90" s="160">
        <v>8</v>
      </c>
      <c r="I90" s="160">
        <v>4</v>
      </c>
      <c r="J90" s="160">
        <v>8</v>
      </c>
      <c r="K90" s="159">
        <v>9.9999999999999995E-7</v>
      </c>
      <c r="L90" s="160">
        <v>1</v>
      </c>
      <c r="M90" s="16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31"/>
      <c r="AX90" s="146"/>
      <c r="AY90" s="146"/>
      <c r="AZ90" s="147"/>
      <c r="BA90" s="147"/>
      <c r="BB90" s="147"/>
      <c r="BC90" s="147"/>
      <c r="BD90" s="147"/>
      <c r="BE90" s="147"/>
      <c r="BF90" s="147"/>
      <c r="BG90" s="147"/>
      <c r="BH90" s="147"/>
      <c r="BI90" s="147"/>
      <c r="BJ90" s="147"/>
      <c r="BK90" s="147"/>
      <c r="BL90" s="147"/>
      <c r="BM90" s="147"/>
    </row>
    <row r="91" spans="1:65" ht="15" x14ac:dyDescent="0.25">
      <c r="A91" s="122" t="s">
        <v>258</v>
      </c>
      <c r="B91" s="151">
        <v>0.1</v>
      </c>
      <c r="C91" s="151">
        <f t="shared" si="3"/>
        <v>0</v>
      </c>
      <c r="D91" s="151"/>
      <c r="E91" s="152">
        <f t="shared" si="2"/>
        <v>32.000000999999997</v>
      </c>
      <c r="F91" s="160">
        <v>4</v>
      </c>
      <c r="G91" s="163">
        <v>0</v>
      </c>
      <c r="H91" s="160">
        <v>8</v>
      </c>
      <c r="I91" s="160">
        <v>10</v>
      </c>
      <c r="J91" s="160">
        <v>8</v>
      </c>
      <c r="K91" s="159">
        <v>9.9999999999999995E-7</v>
      </c>
      <c r="L91" s="160">
        <v>2</v>
      </c>
      <c r="M91" s="16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31"/>
      <c r="AX91" s="146"/>
      <c r="AY91" s="146"/>
      <c r="AZ91" s="147"/>
      <c r="BA91" s="147"/>
      <c r="BB91" s="147"/>
      <c r="BC91" s="147"/>
      <c r="BD91" s="147"/>
      <c r="BE91" s="147"/>
      <c r="BF91" s="147"/>
      <c r="BG91" s="147"/>
      <c r="BH91" s="147"/>
      <c r="BI91" s="147"/>
      <c r="BJ91" s="147"/>
      <c r="BK91" s="147"/>
      <c r="BL91" s="147"/>
      <c r="BM91" s="147"/>
    </row>
    <row r="92" spans="1:65" ht="15" x14ac:dyDescent="0.25">
      <c r="A92" s="122" t="s">
        <v>259</v>
      </c>
      <c r="B92" s="151">
        <v>0.1</v>
      </c>
      <c r="C92" s="151">
        <f t="shared" si="3"/>
        <v>0</v>
      </c>
      <c r="D92" s="151"/>
      <c r="E92" s="152">
        <f t="shared" si="2"/>
        <v>17.000001000000001</v>
      </c>
      <c r="F92" s="160">
        <v>4</v>
      </c>
      <c r="G92" s="163">
        <v>0</v>
      </c>
      <c r="H92" s="160">
        <v>4</v>
      </c>
      <c r="I92" s="160">
        <v>4</v>
      </c>
      <c r="J92" s="160">
        <v>4</v>
      </c>
      <c r="K92" s="159">
        <v>9.9999999999999995E-7</v>
      </c>
      <c r="L92" s="160">
        <v>1</v>
      </c>
      <c r="M92" s="16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31"/>
      <c r="AX92" s="146"/>
      <c r="AY92" s="146"/>
      <c r="AZ92" s="147"/>
      <c r="BA92" s="147"/>
      <c r="BB92" s="147"/>
      <c r="BC92" s="147"/>
      <c r="BD92" s="147"/>
      <c r="BE92" s="147"/>
      <c r="BF92" s="147"/>
      <c r="BG92" s="147"/>
      <c r="BH92" s="147"/>
      <c r="BI92" s="147"/>
      <c r="BJ92" s="147"/>
      <c r="BK92" s="147"/>
      <c r="BL92" s="147"/>
      <c r="BM92" s="147"/>
    </row>
    <row r="93" spans="1:65" ht="15" x14ac:dyDescent="0.25">
      <c r="A93" s="122" t="s">
        <v>260</v>
      </c>
      <c r="B93" s="151">
        <v>0.1</v>
      </c>
      <c r="C93" s="151">
        <f t="shared" si="3"/>
        <v>0</v>
      </c>
      <c r="D93" s="151"/>
      <c r="E93" s="152">
        <f t="shared" si="2"/>
        <v>6.0000020000000003</v>
      </c>
      <c r="F93" s="154">
        <v>2</v>
      </c>
      <c r="G93" s="154">
        <v>9.9999999999999995E-7</v>
      </c>
      <c r="H93" s="154">
        <v>1</v>
      </c>
      <c r="I93" s="154">
        <v>1</v>
      </c>
      <c r="J93" s="154">
        <v>1</v>
      </c>
      <c r="K93" s="154">
        <v>9.9999999999999995E-7</v>
      </c>
      <c r="L93" s="154">
        <v>1</v>
      </c>
      <c r="M93" s="16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31"/>
      <c r="AX93" s="146"/>
      <c r="AY93" s="146"/>
      <c r="AZ93" s="147"/>
      <c r="BA93" s="147"/>
      <c r="BB93" s="147"/>
      <c r="BC93" s="147"/>
      <c r="BD93" s="147"/>
      <c r="BE93" s="147"/>
      <c r="BF93" s="147"/>
      <c r="BG93" s="147"/>
      <c r="BH93" s="147"/>
      <c r="BI93" s="147"/>
      <c r="BJ93" s="147"/>
      <c r="BK93" s="147"/>
      <c r="BL93" s="147"/>
      <c r="BM93" s="147"/>
    </row>
    <row r="94" spans="1:65" ht="15" x14ac:dyDescent="0.25">
      <c r="A94" s="122" t="s">
        <v>261</v>
      </c>
      <c r="B94" s="151">
        <v>0.1</v>
      </c>
      <c r="C94" s="151">
        <f t="shared" si="3"/>
        <v>0</v>
      </c>
      <c r="D94" s="151"/>
      <c r="E94" s="152">
        <f t="shared" si="2"/>
        <v>7.0000020000000003</v>
      </c>
      <c r="F94" s="154">
        <v>2</v>
      </c>
      <c r="G94" s="154">
        <v>9.9999999999999995E-7</v>
      </c>
      <c r="H94" s="154">
        <v>1</v>
      </c>
      <c r="I94" s="154">
        <v>2</v>
      </c>
      <c r="J94" s="154">
        <v>1</v>
      </c>
      <c r="K94" s="154">
        <v>9.9999999999999995E-7</v>
      </c>
      <c r="L94" s="154">
        <v>1</v>
      </c>
      <c r="M94" s="16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31"/>
      <c r="AX94" s="146"/>
      <c r="AY94" s="146"/>
      <c r="AZ94" s="147"/>
      <c r="BA94" s="147"/>
      <c r="BB94" s="147"/>
      <c r="BC94" s="147"/>
      <c r="BD94" s="147"/>
      <c r="BE94" s="147"/>
      <c r="BF94" s="147"/>
      <c r="BG94" s="147"/>
      <c r="BH94" s="147"/>
      <c r="BI94" s="147"/>
      <c r="BJ94" s="147"/>
      <c r="BK94" s="147"/>
      <c r="BL94" s="147"/>
      <c r="BM94" s="147"/>
    </row>
    <row r="95" spans="1:65" ht="15" x14ac:dyDescent="0.25">
      <c r="A95" s="122" t="s">
        <v>262</v>
      </c>
      <c r="B95" s="151">
        <v>0.1</v>
      </c>
      <c r="C95" s="151">
        <f t="shared" si="3"/>
        <v>0</v>
      </c>
      <c r="D95" s="151"/>
      <c r="E95" s="152">
        <f t="shared" si="2"/>
        <v>12.000000999999999</v>
      </c>
      <c r="F95" s="160">
        <v>4</v>
      </c>
      <c r="G95" s="163">
        <v>0</v>
      </c>
      <c r="H95" s="160">
        <v>1</v>
      </c>
      <c r="I95" s="160">
        <v>3</v>
      </c>
      <c r="J95" s="160">
        <v>3</v>
      </c>
      <c r="K95" s="159">
        <v>9.9999999999999995E-7</v>
      </c>
      <c r="L95" s="160">
        <v>1</v>
      </c>
      <c r="M95" s="16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31"/>
      <c r="AX95" s="146"/>
      <c r="AY95" s="146"/>
      <c r="AZ95" s="147"/>
      <c r="BA95" s="147"/>
      <c r="BB95" s="147"/>
      <c r="BC95" s="147"/>
      <c r="BD95" s="147"/>
      <c r="BE95" s="147"/>
      <c r="BF95" s="147"/>
      <c r="BG95" s="147"/>
      <c r="BH95" s="147"/>
      <c r="BI95" s="147"/>
      <c r="BJ95" s="147"/>
      <c r="BK95" s="147"/>
      <c r="BL95" s="147"/>
      <c r="BM95" s="147"/>
    </row>
    <row r="96" spans="1:65" ht="15" x14ac:dyDescent="0.25">
      <c r="A96" s="122" t="s">
        <v>92</v>
      </c>
      <c r="B96" s="151">
        <v>0.1</v>
      </c>
      <c r="C96" s="151">
        <f t="shared" si="3"/>
        <v>0</v>
      </c>
      <c r="D96" s="151"/>
      <c r="E96" s="152">
        <f t="shared" si="2"/>
        <v>6.0000020000000003</v>
      </c>
      <c r="F96" s="154">
        <v>2</v>
      </c>
      <c r="G96" s="154">
        <v>9.9999999999999995E-7</v>
      </c>
      <c r="H96" s="154">
        <v>1</v>
      </c>
      <c r="I96" s="154">
        <v>1</v>
      </c>
      <c r="J96" s="154">
        <v>1</v>
      </c>
      <c r="K96" s="154">
        <v>9.9999999999999995E-7</v>
      </c>
      <c r="L96" s="154">
        <v>1</v>
      </c>
      <c r="M96" s="16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31"/>
      <c r="AX96" s="146"/>
      <c r="AY96" s="146"/>
      <c r="AZ96" s="147"/>
      <c r="BA96" s="147"/>
      <c r="BB96" s="147"/>
      <c r="BC96" s="147"/>
      <c r="BD96" s="147"/>
      <c r="BE96" s="147"/>
      <c r="BF96" s="147"/>
      <c r="BG96" s="147"/>
      <c r="BH96" s="147"/>
      <c r="BI96" s="147"/>
      <c r="BJ96" s="147"/>
      <c r="BK96" s="147"/>
      <c r="BL96" s="147"/>
      <c r="BM96" s="147"/>
    </row>
    <row r="97" spans="1:65" ht="15" x14ac:dyDescent="0.25">
      <c r="A97" s="122" t="s">
        <v>263</v>
      </c>
      <c r="B97" s="151">
        <v>0.1</v>
      </c>
      <c r="C97" s="151">
        <f t="shared" si="3"/>
        <v>0</v>
      </c>
      <c r="D97" s="151"/>
      <c r="E97" s="152">
        <f t="shared" si="2"/>
        <v>6.0000020000000003</v>
      </c>
      <c r="F97" s="154">
        <v>2</v>
      </c>
      <c r="G97" s="154">
        <v>9.9999999999999995E-7</v>
      </c>
      <c r="H97" s="154">
        <v>1</v>
      </c>
      <c r="I97" s="154">
        <v>1</v>
      </c>
      <c r="J97" s="154">
        <v>1</v>
      </c>
      <c r="K97" s="154">
        <v>9.9999999999999995E-7</v>
      </c>
      <c r="L97" s="154">
        <v>1</v>
      </c>
      <c r="M97" s="16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146"/>
      <c r="AV97" s="146"/>
      <c r="AW97" s="131"/>
      <c r="AX97" s="146"/>
      <c r="AY97" s="146"/>
      <c r="AZ97" s="147"/>
      <c r="BA97" s="147"/>
      <c r="BB97" s="147"/>
      <c r="BC97" s="147"/>
      <c r="BD97" s="147"/>
      <c r="BE97" s="147"/>
      <c r="BF97" s="147"/>
      <c r="BG97" s="147"/>
      <c r="BH97" s="147"/>
      <c r="BI97" s="147"/>
      <c r="BJ97" s="147"/>
      <c r="BK97" s="147"/>
      <c r="BL97" s="147"/>
      <c r="BM97" s="147"/>
    </row>
    <row r="98" spans="1:65" ht="15" x14ac:dyDescent="0.25">
      <c r="A98" s="122" t="s">
        <v>264</v>
      </c>
      <c r="B98" s="151">
        <v>0.1</v>
      </c>
      <c r="C98" s="151">
        <f t="shared" si="3"/>
        <v>0</v>
      </c>
      <c r="D98" s="151"/>
      <c r="E98" s="152">
        <f t="shared" si="2"/>
        <v>1.2600039999999997</v>
      </c>
      <c r="F98" s="154">
        <v>9.9999999999999995E-7</v>
      </c>
      <c r="G98" s="154">
        <v>1</v>
      </c>
      <c r="H98" s="154">
        <v>0.25</v>
      </c>
      <c r="I98" s="154">
        <v>9.9999999999999995E-7</v>
      </c>
      <c r="J98" s="154">
        <v>9.9999999999999995E-7</v>
      </c>
      <c r="K98" s="154">
        <v>9.9999999999999995E-7</v>
      </c>
      <c r="L98" s="154">
        <v>0.01</v>
      </c>
      <c r="M98" s="16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31"/>
      <c r="AX98" s="146"/>
      <c r="AY98" s="146"/>
      <c r="AZ98" s="147"/>
      <c r="BA98" s="147"/>
      <c r="BB98" s="147"/>
      <c r="BC98" s="147"/>
      <c r="BD98" s="147"/>
      <c r="BE98" s="147"/>
      <c r="BF98" s="147"/>
      <c r="BG98" s="147"/>
      <c r="BH98" s="147"/>
      <c r="BI98" s="147"/>
      <c r="BJ98" s="147"/>
      <c r="BK98" s="147"/>
      <c r="BL98" s="147"/>
      <c r="BM98" s="147"/>
    </row>
    <row r="99" spans="1:65" ht="15" x14ac:dyDescent="0.25">
      <c r="A99" s="122" t="s">
        <v>206</v>
      </c>
      <c r="B99" s="151">
        <v>0.1</v>
      </c>
      <c r="C99" s="151">
        <f t="shared" si="3"/>
        <v>0</v>
      </c>
      <c r="D99" s="151"/>
      <c r="E99" s="152">
        <f t="shared" si="2"/>
        <v>1.8000019999999999</v>
      </c>
      <c r="F99" s="160">
        <v>1</v>
      </c>
      <c r="G99" s="159">
        <v>0</v>
      </c>
      <c r="H99" s="159">
        <v>0</v>
      </c>
      <c r="I99" s="159">
        <v>9.9999999999999995E-7</v>
      </c>
      <c r="J99" s="159">
        <v>9.9999999999999995E-7</v>
      </c>
      <c r="K99" s="160">
        <v>0.8</v>
      </c>
      <c r="L99" s="159">
        <v>0</v>
      </c>
      <c r="M99" s="16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31"/>
      <c r="AX99" s="146"/>
      <c r="AY99" s="146"/>
      <c r="AZ99" s="147"/>
      <c r="BA99" s="147"/>
      <c r="BB99" s="147"/>
      <c r="BC99" s="147"/>
      <c r="BD99" s="147"/>
      <c r="BE99" s="147"/>
      <c r="BF99" s="147"/>
      <c r="BG99" s="147"/>
      <c r="BH99" s="147"/>
      <c r="BI99" s="147"/>
      <c r="BJ99" s="147"/>
      <c r="BK99" s="147"/>
      <c r="BL99" s="147"/>
      <c r="BM99" s="147"/>
    </row>
    <row r="100" spans="1:65" ht="15" x14ac:dyDescent="0.25">
      <c r="A100" s="122" t="s">
        <v>207</v>
      </c>
      <c r="B100" s="151">
        <v>0.1</v>
      </c>
      <c r="C100" s="151">
        <f t="shared" si="3"/>
        <v>0</v>
      </c>
      <c r="D100" s="151"/>
      <c r="E100" s="152">
        <f t="shared" si="2"/>
        <v>5.5000020000000003</v>
      </c>
      <c r="F100" s="160">
        <v>1</v>
      </c>
      <c r="G100" s="159">
        <v>0</v>
      </c>
      <c r="H100" s="159">
        <v>0</v>
      </c>
      <c r="I100" s="159">
        <v>9.9999999999999995E-7</v>
      </c>
      <c r="J100" s="159">
        <v>9.9999999999999995E-7</v>
      </c>
      <c r="K100" s="160">
        <v>2</v>
      </c>
      <c r="L100" s="160">
        <v>2.5</v>
      </c>
      <c r="M100" s="16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6"/>
      <c r="AU100" s="146"/>
      <c r="AV100" s="146"/>
      <c r="AW100" s="131"/>
      <c r="AX100" s="146"/>
      <c r="AY100" s="146"/>
      <c r="AZ100" s="147"/>
      <c r="BA100" s="147"/>
      <c r="BB100" s="147"/>
      <c r="BC100" s="147"/>
      <c r="BD100" s="147"/>
      <c r="BE100" s="147"/>
      <c r="BF100" s="147"/>
      <c r="BG100" s="147"/>
      <c r="BH100" s="147"/>
      <c r="BI100" s="147"/>
      <c r="BJ100" s="147"/>
      <c r="BK100" s="147"/>
      <c r="BL100" s="147"/>
      <c r="BM100" s="147"/>
    </row>
    <row r="101" spans="1:65" ht="15" x14ac:dyDescent="0.25">
      <c r="A101" s="122" t="s">
        <v>265</v>
      </c>
      <c r="B101" s="151">
        <v>0.1</v>
      </c>
      <c r="C101" s="151">
        <f t="shared" si="3"/>
        <v>0</v>
      </c>
      <c r="D101" s="151"/>
      <c r="E101" s="152">
        <f t="shared" si="2"/>
        <v>1.3500039999999998</v>
      </c>
      <c r="F101" s="154">
        <v>9.9999999999999995E-7</v>
      </c>
      <c r="G101" s="154">
        <v>1</v>
      </c>
      <c r="H101" s="154">
        <v>0.25</v>
      </c>
      <c r="I101" s="154">
        <v>9.9999999999999995E-7</v>
      </c>
      <c r="J101" s="154">
        <v>9.9999999999999995E-7</v>
      </c>
      <c r="K101" s="154">
        <v>9.9999999999999995E-7</v>
      </c>
      <c r="L101" s="154">
        <v>0.1</v>
      </c>
      <c r="M101" s="16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31"/>
      <c r="AX101" s="146"/>
      <c r="AY101" s="146"/>
      <c r="AZ101" s="147"/>
      <c r="BA101" s="147"/>
      <c r="BB101" s="147"/>
      <c r="BC101" s="147"/>
      <c r="BD101" s="147"/>
      <c r="BE101" s="147"/>
      <c r="BF101" s="147"/>
      <c r="BG101" s="147"/>
      <c r="BH101" s="147"/>
      <c r="BI101" s="147"/>
      <c r="BJ101" s="147"/>
      <c r="BK101" s="147"/>
      <c r="BL101" s="147"/>
      <c r="BM101" s="147"/>
    </row>
    <row r="102" spans="1:65" ht="15" x14ac:dyDescent="0.25">
      <c r="A102" s="122" t="s">
        <v>266</v>
      </c>
      <c r="B102" s="151">
        <v>0.1</v>
      </c>
      <c r="C102" s="151">
        <f t="shared" si="3"/>
        <v>0</v>
      </c>
      <c r="D102" s="151"/>
      <c r="E102" s="152">
        <f t="shared" ref="E102:E111" si="4">SUM(F102:L102)</f>
        <v>3.2600040000000003</v>
      </c>
      <c r="F102" s="154">
        <v>9.9999999999999995E-7</v>
      </c>
      <c r="G102" s="154">
        <v>3</v>
      </c>
      <c r="H102" s="154">
        <v>0.25</v>
      </c>
      <c r="I102" s="154">
        <v>9.9999999999999995E-7</v>
      </c>
      <c r="J102" s="154">
        <v>9.9999999999999995E-7</v>
      </c>
      <c r="K102" s="154">
        <v>9.9999999999999995E-7</v>
      </c>
      <c r="L102" s="154">
        <v>0.01</v>
      </c>
      <c r="M102" s="16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31"/>
      <c r="AX102" s="146"/>
      <c r="AY102" s="146"/>
      <c r="AZ102" s="147"/>
      <c r="BA102" s="147"/>
      <c r="BB102" s="147"/>
      <c r="BC102" s="147"/>
      <c r="BD102" s="147"/>
      <c r="BE102" s="147"/>
      <c r="BF102" s="147"/>
      <c r="BG102" s="147"/>
      <c r="BH102" s="147"/>
      <c r="BI102" s="147"/>
      <c r="BJ102" s="147"/>
      <c r="BK102" s="147"/>
      <c r="BL102" s="147"/>
      <c r="BM102" s="147"/>
    </row>
    <row r="103" spans="1:65" ht="15" x14ac:dyDescent="0.25">
      <c r="A103" s="122" t="s">
        <v>267</v>
      </c>
      <c r="B103" s="151">
        <v>0.1</v>
      </c>
      <c r="C103" s="151">
        <f t="shared" si="3"/>
        <v>0</v>
      </c>
      <c r="D103" s="151"/>
      <c r="E103" s="152">
        <f t="shared" si="4"/>
        <v>0.500004</v>
      </c>
      <c r="F103" s="154">
        <v>9.9999999999999995E-7</v>
      </c>
      <c r="G103" s="154">
        <v>9.9999999999999995E-7</v>
      </c>
      <c r="H103" s="154">
        <v>0.1</v>
      </c>
      <c r="I103" s="154">
        <v>9.9999999999999995E-7</v>
      </c>
      <c r="J103" s="154">
        <v>9.9999999999999995E-7</v>
      </c>
      <c r="K103" s="154">
        <v>0.3</v>
      </c>
      <c r="L103" s="154">
        <v>0.1</v>
      </c>
      <c r="M103" s="16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31"/>
      <c r="AX103" s="146"/>
      <c r="AY103" s="146"/>
      <c r="AZ103" s="147"/>
      <c r="BA103" s="147"/>
      <c r="BB103" s="147"/>
      <c r="BC103" s="147"/>
      <c r="BD103" s="147"/>
      <c r="BE103" s="147"/>
      <c r="BF103" s="147"/>
      <c r="BG103" s="147"/>
      <c r="BH103" s="147"/>
      <c r="BI103" s="147"/>
      <c r="BJ103" s="147"/>
      <c r="BK103" s="147"/>
      <c r="BL103" s="147"/>
      <c r="BM103" s="147"/>
    </row>
    <row r="104" spans="1:65" ht="15" x14ac:dyDescent="0.25">
      <c r="A104" s="122" t="s">
        <v>268</v>
      </c>
      <c r="B104" s="151">
        <v>0.1</v>
      </c>
      <c r="C104" s="151">
        <f t="shared" si="3"/>
        <v>0</v>
      </c>
      <c r="D104" s="151"/>
      <c r="E104" s="152">
        <f t="shared" si="4"/>
        <v>1.4500039999999998</v>
      </c>
      <c r="F104" s="154">
        <v>9.9999999999999995E-7</v>
      </c>
      <c r="G104" s="154">
        <v>9.9999999999999995E-7</v>
      </c>
      <c r="H104" s="154">
        <v>0.25</v>
      </c>
      <c r="I104" s="154">
        <v>9.9999999999999995E-7</v>
      </c>
      <c r="J104" s="154">
        <v>9.9999999999999995E-7</v>
      </c>
      <c r="K104" s="154">
        <v>1</v>
      </c>
      <c r="L104" s="154">
        <v>0.2</v>
      </c>
      <c r="M104" s="16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31"/>
      <c r="AX104" s="146"/>
      <c r="AY104" s="146"/>
      <c r="AZ104" s="147"/>
      <c r="BA104" s="147"/>
      <c r="BB104" s="147"/>
      <c r="BC104" s="147"/>
      <c r="BD104" s="147"/>
      <c r="BE104" s="147"/>
      <c r="BF104" s="147"/>
      <c r="BG104" s="147"/>
      <c r="BH104" s="147"/>
      <c r="BI104" s="147"/>
      <c r="BJ104" s="147"/>
      <c r="BK104" s="147"/>
      <c r="BL104" s="147"/>
      <c r="BM104" s="147"/>
    </row>
    <row r="105" spans="1:65" ht="15" x14ac:dyDescent="0.25">
      <c r="A105" s="122" t="s">
        <v>269</v>
      </c>
      <c r="B105" s="151">
        <v>0.1</v>
      </c>
      <c r="C105" s="151">
        <f t="shared" si="3"/>
        <v>0</v>
      </c>
      <c r="D105" s="151"/>
      <c r="E105" s="152">
        <f t="shared" si="4"/>
        <v>4.150004</v>
      </c>
      <c r="F105" s="154">
        <v>9.9999999999999995E-7</v>
      </c>
      <c r="G105" s="154">
        <v>9.9999999999999995E-7</v>
      </c>
      <c r="H105" s="154">
        <v>0.25</v>
      </c>
      <c r="I105" s="154">
        <v>9.9999999999999995E-7</v>
      </c>
      <c r="J105" s="154">
        <v>9.9999999999999995E-7</v>
      </c>
      <c r="K105" s="154">
        <v>3.5</v>
      </c>
      <c r="L105" s="154">
        <v>0.4</v>
      </c>
      <c r="M105" s="16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31"/>
      <c r="AX105" s="146"/>
      <c r="AY105" s="146"/>
      <c r="AZ105" s="147"/>
      <c r="BA105" s="147"/>
      <c r="BB105" s="147"/>
      <c r="BC105" s="147"/>
      <c r="BD105" s="147"/>
      <c r="BE105" s="147"/>
      <c r="BF105" s="147"/>
      <c r="BG105" s="147"/>
      <c r="BH105" s="147"/>
      <c r="BI105" s="147"/>
      <c r="BJ105" s="147"/>
      <c r="BK105" s="147"/>
      <c r="BL105" s="147"/>
      <c r="BM105" s="147"/>
    </row>
    <row r="106" spans="1:65" ht="15" x14ac:dyDescent="0.25">
      <c r="A106" s="122" t="s">
        <v>270</v>
      </c>
      <c r="B106" s="151">
        <v>0.1</v>
      </c>
      <c r="C106" s="151">
        <f t="shared" si="3"/>
        <v>0</v>
      </c>
      <c r="D106" s="151"/>
      <c r="E106" s="152">
        <f t="shared" si="4"/>
        <v>2.2600040000000003</v>
      </c>
      <c r="F106" s="154">
        <v>2</v>
      </c>
      <c r="G106" s="154">
        <v>9.9999999999999995E-7</v>
      </c>
      <c r="H106" s="154">
        <v>0.25</v>
      </c>
      <c r="I106" s="154">
        <v>9.9999999999999995E-7</v>
      </c>
      <c r="J106" s="154">
        <v>9.9999999999999995E-7</v>
      </c>
      <c r="K106" s="154">
        <v>9.9999999999999995E-7</v>
      </c>
      <c r="L106" s="154">
        <v>0.01</v>
      </c>
      <c r="M106" s="16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146"/>
      <c r="AL106" s="146"/>
      <c r="AM106" s="146"/>
      <c r="AN106" s="146"/>
      <c r="AO106" s="146"/>
      <c r="AP106" s="146"/>
      <c r="AQ106" s="146"/>
      <c r="AR106" s="146"/>
      <c r="AS106" s="146"/>
      <c r="AT106" s="146"/>
      <c r="AU106" s="146"/>
      <c r="AV106" s="146"/>
      <c r="AW106" s="131"/>
      <c r="AX106" s="146"/>
      <c r="AY106" s="146"/>
      <c r="AZ106" s="147"/>
      <c r="BA106" s="147"/>
      <c r="BB106" s="147"/>
      <c r="BC106" s="147"/>
      <c r="BD106" s="147"/>
      <c r="BE106" s="147"/>
      <c r="BF106" s="147"/>
      <c r="BG106" s="147"/>
      <c r="BH106" s="147"/>
      <c r="BI106" s="147"/>
      <c r="BJ106" s="147"/>
      <c r="BK106" s="147"/>
      <c r="BL106" s="147"/>
      <c r="BM106" s="147"/>
    </row>
    <row r="107" spans="1:65" ht="15" x14ac:dyDescent="0.25">
      <c r="A107" s="122" t="s">
        <v>271</v>
      </c>
      <c r="B107" s="151">
        <v>0.1</v>
      </c>
      <c r="C107" s="151">
        <f t="shared" si="3"/>
        <v>0</v>
      </c>
      <c r="D107" s="151"/>
      <c r="E107" s="152">
        <f t="shared" si="4"/>
        <v>1.2600039999999997</v>
      </c>
      <c r="F107" s="154">
        <v>9.9999999999999995E-7</v>
      </c>
      <c r="G107" s="154">
        <v>1</v>
      </c>
      <c r="H107" s="154">
        <v>0.25</v>
      </c>
      <c r="I107" s="154">
        <v>9.9999999999999995E-7</v>
      </c>
      <c r="J107" s="154">
        <v>9.9999999999999995E-7</v>
      </c>
      <c r="K107" s="154">
        <v>9.9999999999999995E-7</v>
      </c>
      <c r="L107" s="154">
        <v>0.01</v>
      </c>
      <c r="M107" s="16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  <c r="AA107" s="146"/>
      <c r="AB107" s="146"/>
      <c r="AC107" s="146"/>
      <c r="AD107" s="146"/>
      <c r="AE107" s="146"/>
      <c r="AF107" s="146"/>
      <c r="AG107" s="146"/>
      <c r="AH107" s="146"/>
      <c r="AI107" s="146"/>
      <c r="AJ107" s="146"/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6"/>
      <c r="AU107" s="146"/>
      <c r="AV107" s="146"/>
      <c r="AW107" s="131"/>
      <c r="AX107" s="146"/>
      <c r="AY107" s="146"/>
      <c r="AZ107" s="147"/>
      <c r="BA107" s="147"/>
      <c r="BB107" s="147"/>
      <c r="BC107" s="147"/>
      <c r="BD107" s="147"/>
      <c r="BE107" s="147"/>
      <c r="BF107" s="147"/>
      <c r="BG107" s="147"/>
      <c r="BH107" s="147"/>
      <c r="BI107" s="147"/>
      <c r="BJ107" s="147"/>
      <c r="BK107" s="147"/>
      <c r="BL107" s="147"/>
      <c r="BM107" s="147"/>
    </row>
    <row r="108" spans="1:65" ht="15" x14ac:dyDescent="0.25">
      <c r="A108" s="122" t="s">
        <v>272</v>
      </c>
      <c r="B108" s="151">
        <v>0.1</v>
      </c>
      <c r="C108" s="151">
        <f t="shared" si="3"/>
        <v>0</v>
      </c>
      <c r="D108" s="151"/>
      <c r="E108" s="152">
        <f t="shared" si="4"/>
        <v>1.2600039999999997</v>
      </c>
      <c r="F108" s="154">
        <v>9.9999999999999995E-7</v>
      </c>
      <c r="G108" s="154">
        <v>1</v>
      </c>
      <c r="H108" s="154">
        <v>0.25</v>
      </c>
      <c r="I108" s="154">
        <v>9.9999999999999995E-7</v>
      </c>
      <c r="J108" s="154">
        <v>9.9999999999999995E-7</v>
      </c>
      <c r="K108" s="154">
        <v>9.9999999999999995E-7</v>
      </c>
      <c r="L108" s="154">
        <v>0.01</v>
      </c>
      <c r="M108" s="16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6"/>
      <c r="AU108" s="146"/>
      <c r="AV108" s="146"/>
      <c r="AW108" s="131"/>
      <c r="AX108" s="146"/>
      <c r="AY108" s="146"/>
      <c r="AZ108" s="147"/>
      <c r="BA108" s="147"/>
      <c r="BB108" s="147"/>
      <c r="BC108" s="147"/>
      <c r="BD108" s="147"/>
      <c r="BE108" s="147"/>
      <c r="BF108" s="147"/>
      <c r="BG108" s="147"/>
      <c r="BH108" s="147"/>
      <c r="BI108" s="147"/>
      <c r="BJ108" s="147"/>
      <c r="BK108" s="147"/>
      <c r="BL108" s="147"/>
      <c r="BM108" s="147"/>
    </row>
    <row r="109" spans="1:65" ht="15" x14ac:dyDescent="0.25">
      <c r="A109" s="122" t="s">
        <v>273</v>
      </c>
      <c r="B109" s="151">
        <v>0.1</v>
      </c>
      <c r="C109" s="151">
        <f t="shared" si="3"/>
        <v>0</v>
      </c>
      <c r="D109" s="151"/>
      <c r="E109" s="152">
        <f t="shared" si="4"/>
        <v>1.2600039999999997</v>
      </c>
      <c r="F109" s="154">
        <v>9.9999999999999995E-7</v>
      </c>
      <c r="G109" s="154">
        <v>1</v>
      </c>
      <c r="H109" s="154">
        <v>0.25</v>
      </c>
      <c r="I109" s="154">
        <v>9.9999999999999995E-7</v>
      </c>
      <c r="J109" s="154">
        <v>9.9999999999999995E-7</v>
      </c>
      <c r="K109" s="154">
        <v>9.9999999999999995E-7</v>
      </c>
      <c r="L109" s="154">
        <v>0.01</v>
      </c>
      <c r="M109" s="16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31"/>
      <c r="AX109" s="146"/>
      <c r="AY109" s="146"/>
      <c r="AZ109" s="147"/>
      <c r="BA109" s="147"/>
      <c r="BB109" s="147"/>
      <c r="BC109" s="147"/>
      <c r="BD109" s="147"/>
      <c r="BE109" s="147"/>
      <c r="BF109" s="147"/>
      <c r="BG109" s="147"/>
      <c r="BH109" s="147"/>
      <c r="BI109" s="147"/>
      <c r="BJ109" s="147"/>
      <c r="BK109" s="147"/>
      <c r="BL109" s="147"/>
      <c r="BM109" s="147"/>
    </row>
    <row r="110" spans="1:65" ht="15" x14ac:dyDescent="0.25">
      <c r="A110" s="122" t="s">
        <v>274</v>
      </c>
      <c r="B110" s="151">
        <v>0.1</v>
      </c>
      <c r="C110" s="151">
        <f t="shared" si="3"/>
        <v>0</v>
      </c>
      <c r="D110" s="151"/>
      <c r="E110" s="152">
        <f t="shared" si="4"/>
        <v>0.750004</v>
      </c>
      <c r="F110" s="154">
        <v>9.9999999999999995E-7</v>
      </c>
      <c r="G110" s="154">
        <v>9.9999999999999995E-7</v>
      </c>
      <c r="H110" s="154">
        <v>0.25</v>
      </c>
      <c r="I110" s="154">
        <v>9.9999999999999995E-7</v>
      </c>
      <c r="J110" s="154">
        <v>9.9999999999999995E-7</v>
      </c>
      <c r="K110" s="154">
        <v>0.4</v>
      </c>
      <c r="L110" s="154">
        <v>0.1</v>
      </c>
      <c r="M110" s="16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6"/>
      <c r="AU110" s="146"/>
      <c r="AV110" s="146"/>
      <c r="AW110" s="131"/>
      <c r="AX110" s="146"/>
      <c r="AY110" s="146"/>
      <c r="AZ110" s="147"/>
      <c r="BA110" s="147"/>
      <c r="BB110" s="147"/>
      <c r="BC110" s="147"/>
      <c r="BD110" s="147"/>
      <c r="BE110" s="147"/>
      <c r="BF110" s="147"/>
      <c r="BG110" s="147"/>
      <c r="BH110" s="147"/>
      <c r="BI110" s="147"/>
      <c r="BJ110" s="147"/>
      <c r="BK110" s="147"/>
      <c r="BL110" s="147"/>
      <c r="BM110" s="147"/>
    </row>
    <row r="111" spans="1:65" ht="15" x14ac:dyDescent="0.25">
      <c r="A111" s="122" t="s">
        <v>275</v>
      </c>
      <c r="B111" s="151">
        <v>0.1</v>
      </c>
      <c r="C111" s="151">
        <f t="shared" si="3"/>
        <v>0</v>
      </c>
      <c r="D111" s="151"/>
      <c r="E111" s="152">
        <f t="shared" si="4"/>
        <v>1.0500039999999999</v>
      </c>
      <c r="F111" s="154">
        <v>9.9999999999999995E-7</v>
      </c>
      <c r="G111" s="154">
        <v>9.9999999999999995E-7</v>
      </c>
      <c r="H111" s="154">
        <v>0.25</v>
      </c>
      <c r="I111" s="154">
        <v>9.9999999999999995E-7</v>
      </c>
      <c r="J111" s="154">
        <v>9.9999999999999995E-7</v>
      </c>
      <c r="K111" s="154">
        <v>0.7</v>
      </c>
      <c r="L111" s="154">
        <v>0.1</v>
      </c>
      <c r="M111" s="16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146"/>
      <c r="AP111" s="146"/>
      <c r="AQ111" s="146"/>
      <c r="AR111" s="146"/>
      <c r="AS111" s="146"/>
      <c r="AT111" s="146"/>
      <c r="AU111" s="146"/>
      <c r="AV111" s="146"/>
      <c r="AW111" s="131"/>
      <c r="AX111" s="146"/>
      <c r="AY111" s="146"/>
      <c r="AZ111" s="147"/>
      <c r="BA111" s="147"/>
      <c r="BB111" s="147"/>
      <c r="BC111" s="147"/>
      <c r="BD111" s="147"/>
      <c r="BE111" s="147"/>
      <c r="BF111" s="147"/>
      <c r="BG111" s="147"/>
      <c r="BH111" s="147"/>
      <c r="BI111" s="147"/>
      <c r="BJ111" s="147"/>
      <c r="BK111" s="147"/>
      <c r="BL111" s="147"/>
      <c r="BM111" s="147"/>
    </row>
    <row r="112" spans="1:65" ht="15" x14ac:dyDescent="0.25">
      <c r="A112" s="169"/>
      <c r="B112" s="151">
        <v>0.1</v>
      </c>
      <c r="C112" s="151">
        <f t="shared" si="3"/>
        <v>0</v>
      </c>
      <c r="D112" s="151"/>
      <c r="E112" s="152"/>
      <c r="F112" s="166"/>
      <c r="G112" s="170"/>
      <c r="H112" s="166"/>
      <c r="I112" s="166"/>
      <c r="J112" s="166"/>
      <c r="K112" s="171"/>
      <c r="L112" s="16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31"/>
      <c r="AW112" s="146"/>
      <c r="AX112" s="146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  <c r="BI112" s="147"/>
      <c r="BJ112" s="147"/>
      <c r="BK112" s="147"/>
      <c r="BL112" s="147"/>
    </row>
    <row r="113" spans="1:64" ht="15" x14ac:dyDescent="0.25">
      <c r="A113" s="169"/>
      <c r="B113" s="151">
        <v>0.1</v>
      </c>
      <c r="C113" s="151">
        <f t="shared" si="3"/>
        <v>0</v>
      </c>
      <c r="D113" s="151"/>
      <c r="E113" s="152"/>
      <c r="F113" s="166"/>
      <c r="G113" s="170"/>
      <c r="H113" s="166"/>
      <c r="I113" s="166"/>
      <c r="J113" s="166"/>
      <c r="K113" s="171"/>
      <c r="L113" s="16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6"/>
      <c r="AU113" s="146"/>
      <c r="AV113" s="131"/>
      <c r="AW113" s="146"/>
      <c r="AX113" s="146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  <c r="BI113" s="147"/>
      <c r="BJ113" s="147"/>
      <c r="BK113" s="147"/>
      <c r="BL113" s="147"/>
    </row>
    <row r="114" spans="1:64" x14ac:dyDescent="0.25">
      <c r="A114" s="153" t="s">
        <v>276</v>
      </c>
      <c r="B114" s="151">
        <v>0.1</v>
      </c>
      <c r="C114" s="151">
        <f t="shared" si="3"/>
        <v>0</v>
      </c>
      <c r="D114" s="151"/>
      <c r="E114" s="152">
        <f t="shared" ref="E114:E177" si="5">SUM(F114:L114)</f>
        <v>0</v>
      </c>
      <c r="F114" s="152"/>
      <c r="G114" s="152"/>
      <c r="H114" s="152"/>
      <c r="I114" s="152"/>
      <c r="J114" s="152"/>
      <c r="K114" s="152"/>
      <c r="L114" s="152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6"/>
      <c r="AU114" s="146"/>
      <c r="AV114" s="131"/>
      <c r="AW114" s="146"/>
      <c r="AX114" s="146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  <c r="BI114" s="147"/>
      <c r="BJ114" s="147"/>
      <c r="BK114" s="147"/>
      <c r="BL114" s="147"/>
    </row>
    <row r="115" spans="1:64" ht="15" customHeight="1" x14ac:dyDescent="0.25">
      <c r="A115" s="149"/>
      <c r="B115" s="151">
        <v>0.1</v>
      </c>
      <c r="C115" s="151">
        <f t="shared" si="3"/>
        <v>0</v>
      </c>
      <c r="D115" s="151"/>
      <c r="E115" s="152">
        <f t="shared" si="5"/>
        <v>0</v>
      </c>
      <c r="F115" s="145"/>
      <c r="G115" s="145"/>
      <c r="H115" s="145"/>
      <c r="I115" s="145"/>
      <c r="J115" s="145"/>
      <c r="K115" s="145"/>
      <c r="L115" s="145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31"/>
      <c r="AW115" s="146"/>
      <c r="AX115" s="146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  <c r="BI115" s="147"/>
      <c r="BJ115" s="147"/>
      <c r="BK115" s="147"/>
      <c r="BL115" s="147"/>
    </row>
    <row r="116" spans="1:64" ht="15" customHeight="1" x14ac:dyDescent="0.25">
      <c r="A116" s="150" t="s">
        <v>277</v>
      </c>
      <c r="B116" s="151">
        <v>0.1</v>
      </c>
      <c r="C116" s="151">
        <f t="shared" si="3"/>
        <v>4.5</v>
      </c>
      <c r="D116" s="151"/>
      <c r="E116" s="152">
        <f t="shared" si="5"/>
        <v>7</v>
      </c>
      <c r="F116" s="172">
        <v>1</v>
      </c>
      <c r="G116" s="172">
        <v>1</v>
      </c>
      <c r="H116" s="172">
        <v>1</v>
      </c>
      <c r="I116" s="172">
        <v>1</v>
      </c>
      <c r="J116" s="172">
        <v>1</v>
      </c>
      <c r="K116" s="172">
        <v>1</v>
      </c>
      <c r="L116" s="172">
        <v>1</v>
      </c>
      <c r="M116" s="146"/>
      <c r="N116" s="146">
        <v>4.5</v>
      </c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6"/>
      <c r="AP116" s="146"/>
      <c r="AQ116" s="146"/>
      <c r="AR116" s="146"/>
      <c r="AS116" s="146"/>
      <c r="AT116" s="146"/>
      <c r="AU116" s="146"/>
      <c r="AV116" s="131"/>
      <c r="AW116" s="146"/>
      <c r="AX116" s="146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  <c r="BI116" s="147"/>
      <c r="BJ116" s="147"/>
      <c r="BK116" s="147"/>
      <c r="BL116" s="147"/>
    </row>
    <row r="117" spans="1:64" ht="15" customHeight="1" x14ac:dyDescent="0.25">
      <c r="A117" s="150" t="s">
        <v>278</v>
      </c>
      <c r="B117" s="151">
        <v>0.1</v>
      </c>
      <c r="C117" s="151">
        <f t="shared" si="3"/>
        <v>1.5</v>
      </c>
      <c r="D117" s="151"/>
      <c r="E117" s="152">
        <f t="shared" si="5"/>
        <v>0</v>
      </c>
      <c r="F117" s="152"/>
      <c r="G117" s="152"/>
      <c r="H117" s="152"/>
      <c r="I117" s="152"/>
      <c r="J117" s="152"/>
      <c r="K117" s="152"/>
      <c r="L117" s="152"/>
      <c r="M117" s="146">
        <v>1.5</v>
      </c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46"/>
      <c r="AF117" s="146"/>
      <c r="AG117" s="146"/>
      <c r="AH117" s="146"/>
      <c r="AI117" s="146"/>
      <c r="AJ117" s="146"/>
      <c r="AK117" s="146"/>
      <c r="AL117" s="146"/>
      <c r="AM117" s="146"/>
      <c r="AN117" s="146"/>
      <c r="AO117" s="146"/>
      <c r="AP117" s="146"/>
      <c r="AQ117" s="146"/>
      <c r="AR117" s="146"/>
      <c r="AS117" s="146"/>
      <c r="AT117" s="146"/>
      <c r="AU117" s="146"/>
      <c r="AV117" s="131"/>
      <c r="AW117" s="146"/>
      <c r="AX117" s="146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  <c r="BI117" s="147"/>
      <c r="BJ117" s="147"/>
      <c r="BK117" s="147"/>
      <c r="BL117" s="147"/>
    </row>
    <row r="118" spans="1:64" s="134" customFormat="1" x14ac:dyDescent="0.25">
      <c r="A118" s="150" t="s">
        <v>279</v>
      </c>
      <c r="B118" s="151">
        <v>0.1</v>
      </c>
      <c r="C118" s="151">
        <f t="shared" si="3"/>
        <v>13</v>
      </c>
      <c r="D118" s="151"/>
      <c r="E118" s="152">
        <f t="shared" si="5"/>
        <v>0</v>
      </c>
      <c r="F118" s="152"/>
      <c r="G118" s="152"/>
      <c r="H118" s="152"/>
      <c r="I118" s="152"/>
      <c r="J118" s="152"/>
      <c r="K118" s="152"/>
      <c r="L118" s="152"/>
      <c r="M118" s="146"/>
      <c r="N118" s="146">
        <v>9</v>
      </c>
      <c r="O118" s="146"/>
      <c r="P118" s="146"/>
      <c r="Q118" s="146"/>
      <c r="R118" s="146"/>
      <c r="S118" s="146"/>
      <c r="T118" s="146"/>
      <c r="U118" s="146"/>
      <c r="V118" s="146"/>
      <c r="W118" s="146">
        <v>4</v>
      </c>
      <c r="X118" s="146"/>
      <c r="Y118" s="146"/>
      <c r="Z118" s="146"/>
      <c r="AA118" s="146"/>
      <c r="AB118" s="146"/>
      <c r="AC118" s="146"/>
      <c r="AD118" s="146"/>
      <c r="AE118" s="146"/>
      <c r="AF118" s="146"/>
      <c r="AG118" s="146"/>
      <c r="AH118" s="146"/>
      <c r="AI118" s="146"/>
      <c r="AJ118" s="146"/>
      <c r="AK118" s="146"/>
      <c r="AL118" s="146"/>
      <c r="AM118" s="146"/>
      <c r="AN118" s="146"/>
      <c r="AO118" s="146"/>
      <c r="AP118" s="146"/>
      <c r="AQ118" s="146"/>
      <c r="AR118" s="146"/>
      <c r="AS118" s="146"/>
      <c r="AT118" s="146"/>
      <c r="AU118" s="146"/>
      <c r="AV118" s="131"/>
      <c r="AW118" s="146"/>
      <c r="AX118" s="146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  <c r="BI118" s="147"/>
      <c r="BJ118" s="147"/>
      <c r="BK118" s="147"/>
      <c r="BL118" s="147"/>
    </row>
    <row r="119" spans="1:64" x14ac:dyDescent="0.25">
      <c r="A119" s="149"/>
      <c r="B119" s="151">
        <v>0.1</v>
      </c>
      <c r="C119" s="151">
        <f t="shared" si="3"/>
        <v>0</v>
      </c>
      <c r="D119" s="151"/>
      <c r="E119" s="152">
        <f t="shared" si="5"/>
        <v>0</v>
      </c>
      <c r="F119" s="145"/>
      <c r="G119" s="145"/>
      <c r="H119" s="145"/>
      <c r="I119" s="145"/>
      <c r="J119" s="145"/>
      <c r="K119" s="145"/>
      <c r="L119" s="145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  <c r="AA119" s="146"/>
      <c r="AB119" s="146"/>
      <c r="AC119" s="146"/>
      <c r="AD119" s="146"/>
      <c r="AE119" s="146"/>
      <c r="AF119" s="146"/>
      <c r="AG119" s="146"/>
      <c r="AH119" s="146"/>
      <c r="AI119" s="146"/>
      <c r="AJ119" s="146"/>
      <c r="AK119" s="146"/>
      <c r="AL119" s="146"/>
      <c r="AM119" s="146"/>
      <c r="AN119" s="146"/>
      <c r="AO119" s="146"/>
      <c r="AP119" s="146"/>
      <c r="AQ119" s="146"/>
      <c r="AR119" s="146"/>
      <c r="AS119" s="146"/>
      <c r="AT119" s="146"/>
      <c r="AU119" s="146"/>
      <c r="AV119" s="131"/>
      <c r="AW119" s="146"/>
      <c r="AX119" s="146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  <c r="BI119" s="147"/>
      <c r="BJ119" s="147"/>
      <c r="BK119" s="147"/>
      <c r="BL119" s="147"/>
    </row>
    <row r="120" spans="1:64" ht="15" customHeight="1" x14ac:dyDescent="0.25">
      <c r="A120" s="173" t="s">
        <v>280</v>
      </c>
      <c r="B120" s="151">
        <v>0.1</v>
      </c>
      <c r="C120" s="151">
        <f t="shared" si="3"/>
        <v>4.5</v>
      </c>
      <c r="D120" s="151"/>
      <c r="E120" s="152">
        <f t="shared" si="5"/>
        <v>0</v>
      </c>
      <c r="F120" s="152"/>
      <c r="G120" s="152"/>
      <c r="H120" s="152"/>
      <c r="I120" s="152"/>
      <c r="J120" s="152"/>
      <c r="K120" s="152"/>
      <c r="L120" s="152"/>
      <c r="M120" s="146">
        <v>1.5</v>
      </c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>
        <v>3</v>
      </c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31"/>
      <c r="AW120" s="146"/>
      <c r="AX120" s="146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  <c r="BI120" s="147"/>
      <c r="BJ120" s="147"/>
      <c r="BK120" s="147"/>
      <c r="BL120" s="147"/>
    </row>
    <row r="121" spans="1:64" ht="15" customHeight="1" x14ac:dyDescent="0.25">
      <c r="A121" s="153" t="s">
        <v>281</v>
      </c>
      <c r="B121" s="151">
        <v>0.1</v>
      </c>
      <c r="C121" s="151">
        <f t="shared" si="3"/>
        <v>0</v>
      </c>
      <c r="D121" s="151"/>
      <c r="E121" s="152">
        <f t="shared" si="5"/>
        <v>0</v>
      </c>
      <c r="F121" s="152"/>
      <c r="G121" s="152"/>
      <c r="H121" s="152"/>
      <c r="I121" s="152"/>
      <c r="J121" s="152"/>
      <c r="K121" s="152"/>
      <c r="L121" s="152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  <c r="AA121" s="146"/>
      <c r="AB121" s="146"/>
      <c r="AC121" s="146"/>
      <c r="AD121" s="146"/>
      <c r="AE121" s="146"/>
      <c r="AF121" s="146"/>
      <c r="AG121" s="146"/>
      <c r="AH121" s="146"/>
      <c r="AI121" s="146"/>
      <c r="AJ121" s="146"/>
      <c r="AK121" s="146"/>
      <c r="AL121" s="146"/>
      <c r="AM121" s="146"/>
      <c r="AN121" s="146"/>
      <c r="AO121" s="146"/>
      <c r="AP121" s="146"/>
      <c r="AQ121" s="146"/>
      <c r="AR121" s="146"/>
      <c r="AS121" s="146"/>
      <c r="AT121" s="146"/>
      <c r="AU121" s="146"/>
      <c r="AV121" s="131"/>
      <c r="AW121" s="146"/>
      <c r="AX121" s="146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  <c r="BI121" s="147"/>
      <c r="BJ121" s="147"/>
      <c r="BK121" s="147"/>
      <c r="BL121" s="147"/>
    </row>
    <row r="122" spans="1:64" ht="15" customHeight="1" x14ac:dyDescent="0.25">
      <c r="A122" s="174" t="s">
        <v>282</v>
      </c>
      <c r="B122" s="151">
        <v>0.1</v>
      </c>
      <c r="C122" s="151">
        <f t="shared" si="3"/>
        <v>4.5</v>
      </c>
      <c r="D122" s="151"/>
      <c r="E122" s="152">
        <f t="shared" si="5"/>
        <v>28</v>
      </c>
      <c r="F122" s="172">
        <v>1</v>
      </c>
      <c r="G122" s="172">
        <v>2</v>
      </c>
      <c r="H122" s="172">
        <v>3</v>
      </c>
      <c r="I122" s="172">
        <v>4</v>
      </c>
      <c r="J122" s="172">
        <v>5</v>
      </c>
      <c r="K122" s="172">
        <v>6</v>
      </c>
      <c r="L122" s="172">
        <v>7</v>
      </c>
      <c r="M122" s="146">
        <v>1.5</v>
      </c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  <c r="AA122" s="146"/>
      <c r="AB122" s="146"/>
      <c r="AC122" s="146"/>
      <c r="AD122" s="146"/>
      <c r="AE122" s="146"/>
      <c r="AF122" s="146">
        <v>3</v>
      </c>
      <c r="AG122" s="146"/>
      <c r="AH122" s="146"/>
      <c r="AI122" s="146"/>
      <c r="AJ122" s="146"/>
      <c r="AK122" s="146"/>
      <c r="AL122" s="146"/>
      <c r="AM122" s="146"/>
      <c r="AN122" s="146"/>
      <c r="AO122" s="146"/>
      <c r="AP122" s="146"/>
      <c r="AQ122" s="146"/>
      <c r="AR122" s="146"/>
      <c r="AS122" s="146"/>
      <c r="AT122" s="146"/>
      <c r="AU122" s="146"/>
      <c r="AV122" s="131"/>
      <c r="AW122" s="146"/>
      <c r="AX122" s="146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  <c r="BI122" s="147"/>
      <c r="BJ122" s="147"/>
      <c r="BK122" s="147"/>
      <c r="BL122" s="147"/>
    </row>
    <row r="123" spans="1:64" ht="15" customHeight="1" x14ac:dyDescent="0.25">
      <c r="A123" s="150" t="s">
        <v>283</v>
      </c>
      <c r="B123" s="151">
        <v>0.1</v>
      </c>
      <c r="C123" s="151">
        <f t="shared" si="3"/>
        <v>6</v>
      </c>
      <c r="D123" s="151"/>
      <c r="E123" s="152">
        <f t="shared" si="5"/>
        <v>0</v>
      </c>
      <c r="F123" s="152"/>
      <c r="G123" s="152"/>
      <c r="H123" s="152"/>
      <c r="I123" s="152"/>
      <c r="J123" s="152"/>
      <c r="K123" s="152"/>
      <c r="L123" s="152"/>
      <c r="M123" s="146"/>
      <c r="N123" s="146">
        <v>4.5</v>
      </c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>
        <v>1.5</v>
      </c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6"/>
      <c r="AU123" s="146"/>
      <c r="AV123" s="131"/>
      <c r="AW123" s="146"/>
      <c r="AX123" s="146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  <c r="BI123" s="147"/>
      <c r="BJ123" s="147"/>
      <c r="BK123" s="147"/>
      <c r="BL123" s="147"/>
    </row>
    <row r="124" spans="1:64" ht="15" customHeight="1" x14ac:dyDescent="0.25">
      <c r="A124" s="153" t="s">
        <v>284</v>
      </c>
      <c r="B124" s="151">
        <v>0.1</v>
      </c>
      <c r="C124" s="151">
        <f t="shared" si="3"/>
        <v>0</v>
      </c>
      <c r="D124" s="151"/>
      <c r="E124" s="152">
        <f t="shared" si="5"/>
        <v>0</v>
      </c>
      <c r="F124" s="152"/>
      <c r="G124" s="152"/>
      <c r="H124" s="152"/>
      <c r="I124" s="152"/>
      <c r="J124" s="152"/>
      <c r="K124" s="152"/>
      <c r="L124" s="152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  <c r="AA124" s="146"/>
      <c r="AB124" s="146"/>
      <c r="AC124" s="146"/>
      <c r="AD124" s="146"/>
      <c r="AE124" s="146"/>
      <c r="AF124" s="146"/>
      <c r="AG124" s="146"/>
      <c r="AH124" s="146"/>
      <c r="AI124" s="146"/>
      <c r="AJ124" s="146"/>
      <c r="AK124" s="146"/>
      <c r="AL124" s="146"/>
      <c r="AM124" s="146"/>
      <c r="AN124" s="146"/>
      <c r="AO124" s="146"/>
      <c r="AP124" s="146"/>
      <c r="AQ124" s="146"/>
      <c r="AR124" s="146"/>
      <c r="AS124" s="146"/>
      <c r="AT124" s="146"/>
      <c r="AU124" s="146"/>
      <c r="AV124" s="131"/>
      <c r="AW124" s="146"/>
      <c r="AX124" s="146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  <c r="BI124" s="147"/>
      <c r="BJ124" s="147"/>
      <c r="BK124" s="147"/>
      <c r="BL124" s="147"/>
    </row>
    <row r="125" spans="1:64" ht="15" customHeight="1" x14ac:dyDescent="0.25">
      <c r="A125" s="153" t="s">
        <v>285</v>
      </c>
      <c r="B125" s="151">
        <v>0.1</v>
      </c>
      <c r="C125" s="151">
        <f t="shared" si="3"/>
        <v>0</v>
      </c>
      <c r="D125" s="151"/>
      <c r="E125" s="152">
        <f t="shared" si="5"/>
        <v>0</v>
      </c>
      <c r="F125" s="152"/>
      <c r="G125" s="152"/>
      <c r="H125" s="152"/>
      <c r="I125" s="152"/>
      <c r="J125" s="152"/>
      <c r="K125" s="152"/>
      <c r="L125" s="152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  <c r="AA125" s="146"/>
      <c r="AB125" s="146"/>
      <c r="AC125" s="146"/>
      <c r="AD125" s="146"/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6"/>
      <c r="AP125" s="146"/>
      <c r="AQ125" s="146"/>
      <c r="AR125" s="146"/>
      <c r="AS125" s="146"/>
      <c r="AT125" s="146"/>
      <c r="AU125" s="146"/>
      <c r="AV125" s="131"/>
      <c r="AW125" s="146"/>
      <c r="AX125" s="146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  <c r="BI125" s="147"/>
      <c r="BJ125" s="147"/>
      <c r="BK125" s="147"/>
      <c r="BL125" s="147"/>
    </row>
    <row r="126" spans="1:64" ht="15" customHeight="1" x14ac:dyDescent="0.25">
      <c r="A126" s="153" t="s">
        <v>286</v>
      </c>
      <c r="B126" s="151">
        <v>0.1</v>
      </c>
      <c r="C126" s="151">
        <f t="shared" si="3"/>
        <v>0</v>
      </c>
      <c r="D126" s="151"/>
      <c r="E126" s="152">
        <f t="shared" si="5"/>
        <v>0</v>
      </c>
      <c r="F126" s="152"/>
      <c r="G126" s="152"/>
      <c r="H126" s="152"/>
      <c r="I126" s="152"/>
      <c r="J126" s="152"/>
      <c r="K126" s="152"/>
      <c r="L126" s="152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  <c r="AE126" s="146"/>
      <c r="AF126" s="146"/>
      <c r="AG126" s="146"/>
      <c r="AH126" s="146"/>
      <c r="AI126" s="146"/>
      <c r="AJ126" s="146"/>
      <c r="AK126" s="146"/>
      <c r="AL126" s="146"/>
      <c r="AM126" s="146"/>
      <c r="AN126" s="146"/>
      <c r="AO126" s="146"/>
      <c r="AP126" s="146"/>
      <c r="AQ126" s="146"/>
      <c r="AR126" s="146"/>
      <c r="AS126" s="146"/>
      <c r="AT126" s="146"/>
      <c r="AU126" s="146"/>
      <c r="AV126" s="131"/>
      <c r="AW126" s="146"/>
      <c r="AX126" s="146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  <c r="BI126" s="147"/>
      <c r="BJ126" s="147"/>
      <c r="BK126" s="147"/>
      <c r="BL126" s="147"/>
    </row>
    <row r="127" spans="1:64" ht="15" customHeight="1" x14ac:dyDescent="0.25">
      <c r="A127" s="173" t="s">
        <v>287</v>
      </c>
      <c r="B127" s="151">
        <v>0.1</v>
      </c>
      <c r="C127" s="151">
        <f t="shared" si="3"/>
        <v>6.5</v>
      </c>
      <c r="D127" s="151"/>
      <c r="E127" s="152">
        <f t="shared" si="5"/>
        <v>0</v>
      </c>
      <c r="F127" s="152"/>
      <c r="G127" s="152"/>
      <c r="H127" s="152"/>
      <c r="I127" s="152"/>
      <c r="J127" s="152"/>
      <c r="K127" s="152"/>
      <c r="L127" s="152"/>
      <c r="M127" s="146">
        <v>1.5</v>
      </c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  <c r="AF127" s="146"/>
      <c r="AG127" s="146">
        <v>5</v>
      </c>
      <c r="AH127" s="146"/>
      <c r="AI127" s="146"/>
      <c r="AJ127" s="146"/>
      <c r="AK127" s="146"/>
      <c r="AL127" s="146"/>
      <c r="AM127" s="146"/>
      <c r="AN127" s="146"/>
      <c r="AO127" s="146"/>
      <c r="AP127" s="146"/>
      <c r="AQ127" s="146"/>
      <c r="AR127" s="146"/>
      <c r="AS127" s="146"/>
      <c r="AT127" s="146"/>
      <c r="AU127" s="146"/>
      <c r="AV127" s="131"/>
      <c r="AW127" s="146"/>
      <c r="AX127" s="146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  <c r="BI127" s="147"/>
      <c r="BJ127" s="147"/>
      <c r="BK127" s="147"/>
      <c r="BL127" s="147"/>
    </row>
    <row r="128" spans="1:64" ht="15" customHeight="1" x14ac:dyDescent="0.25">
      <c r="A128" s="153" t="s">
        <v>288</v>
      </c>
      <c r="B128" s="151">
        <v>0.1</v>
      </c>
      <c r="C128" s="151">
        <f t="shared" si="3"/>
        <v>0</v>
      </c>
      <c r="D128" s="151"/>
      <c r="E128" s="152">
        <f t="shared" si="5"/>
        <v>0</v>
      </c>
      <c r="F128" s="152"/>
      <c r="G128" s="152"/>
      <c r="H128" s="152"/>
      <c r="I128" s="152"/>
      <c r="J128" s="152"/>
      <c r="K128" s="152"/>
      <c r="L128" s="152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31"/>
      <c r="AW128" s="146"/>
      <c r="AX128" s="146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  <c r="BI128" s="147"/>
      <c r="BJ128" s="147"/>
      <c r="BK128" s="147"/>
      <c r="BL128" s="147"/>
    </row>
    <row r="129" spans="1:64" ht="15" customHeight="1" x14ac:dyDescent="0.25">
      <c r="A129" s="150" t="s">
        <v>289</v>
      </c>
      <c r="B129" s="151">
        <v>0.1</v>
      </c>
      <c r="C129" s="151">
        <f t="shared" si="3"/>
        <v>6.5</v>
      </c>
      <c r="D129" s="151"/>
      <c r="E129" s="152">
        <f t="shared" si="5"/>
        <v>0</v>
      </c>
      <c r="F129" s="152"/>
      <c r="G129" s="152"/>
      <c r="H129" s="152"/>
      <c r="I129" s="152"/>
      <c r="J129" s="152"/>
      <c r="K129" s="152"/>
      <c r="L129" s="152"/>
      <c r="M129" s="146"/>
      <c r="N129" s="146">
        <v>4.5</v>
      </c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  <c r="AA129" s="146"/>
      <c r="AB129" s="146"/>
      <c r="AC129" s="146">
        <v>2</v>
      </c>
      <c r="AD129" s="146"/>
      <c r="AE129" s="146"/>
      <c r="AF129" s="146"/>
      <c r="AG129" s="146"/>
      <c r="AH129" s="146"/>
      <c r="AI129" s="146"/>
      <c r="AJ129" s="146"/>
      <c r="AK129" s="146"/>
      <c r="AL129" s="146"/>
      <c r="AM129" s="146"/>
      <c r="AN129" s="146"/>
      <c r="AO129" s="146"/>
      <c r="AP129" s="146"/>
      <c r="AQ129" s="146"/>
      <c r="AR129" s="146"/>
      <c r="AS129" s="146"/>
      <c r="AT129" s="146"/>
      <c r="AU129" s="146"/>
      <c r="AV129" s="131"/>
      <c r="AW129" s="146"/>
      <c r="AX129" s="146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  <c r="BI129" s="147"/>
      <c r="BJ129" s="147"/>
      <c r="BK129" s="147"/>
      <c r="BL129" s="147"/>
    </row>
    <row r="130" spans="1:64" ht="15" customHeight="1" x14ac:dyDescent="0.25">
      <c r="A130" s="153" t="s">
        <v>290</v>
      </c>
      <c r="B130" s="151">
        <v>0.1</v>
      </c>
      <c r="C130" s="151">
        <f t="shared" si="3"/>
        <v>0</v>
      </c>
      <c r="D130" s="151"/>
      <c r="E130" s="152">
        <f t="shared" si="5"/>
        <v>0</v>
      </c>
      <c r="F130" s="152"/>
      <c r="G130" s="152"/>
      <c r="H130" s="152"/>
      <c r="I130" s="152"/>
      <c r="J130" s="152"/>
      <c r="K130" s="152"/>
      <c r="L130" s="152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6"/>
      <c r="AH130" s="146"/>
      <c r="AI130" s="146"/>
      <c r="AJ130" s="146"/>
      <c r="AK130" s="146"/>
      <c r="AL130" s="146"/>
      <c r="AM130" s="146"/>
      <c r="AN130" s="146"/>
      <c r="AO130" s="146"/>
      <c r="AP130" s="146"/>
      <c r="AQ130" s="146"/>
      <c r="AR130" s="146"/>
      <c r="AS130" s="146"/>
      <c r="AT130" s="146"/>
      <c r="AU130" s="146"/>
      <c r="AV130" s="131"/>
      <c r="AW130" s="146"/>
      <c r="AX130" s="146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  <c r="BI130" s="147"/>
      <c r="BJ130" s="147"/>
      <c r="BK130" s="147"/>
      <c r="BL130" s="147"/>
    </row>
    <row r="131" spans="1:64" ht="15" customHeight="1" x14ac:dyDescent="0.25">
      <c r="A131" s="153" t="s">
        <v>291</v>
      </c>
      <c r="B131" s="151">
        <v>0.1</v>
      </c>
      <c r="C131" s="151">
        <f t="shared" si="3"/>
        <v>0</v>
      </c>
      <c r="D131" s="151"/>
      <c r="E131" s="152">
        <f t="shared" si="5"/>
        <v>0</v>
      </c>
      <c r="F131" s="152"/>
      <c r="G131" s="152"/>
      <c r="H131" s="152"/>
      <c r="I131" s="152"/>
      <c r="J131" s="152"/>
      <c r="K131" s="152"/>
      <c r="L131" s="152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  <c r="AA131" s="146"/>
      <c r="AB131" s="146"/>
      <c r="AC131" s="146"/>
      <c r="AD131" s="146"/>
      <c r="AE131" s="146"/>
      <c r="AF131" s="146"/>
      <c r="AG131" s="146"/>
      <c r="AH131" s="146"/>
      <c r="AI131" s="146"/>
      <c r="AJ131" s="146"/>
      <c r="AK131" s="146"/>
      <c r="AL131" s="146"/>
      <c r="AM131" s="146"/>
      <c r="AN131" s="146"/>
      <c r="AO131" s="146"/>
      <c r="AP131" s="146"/>
      <c r="AQ131" s="146"/>
      <c r="AR131" s="146"/>
      <c r="AS131" s="146"/>
      <c r="AT131" s="146"/>
      <c r="AU131" s="146"/>
      <c r="AV131" s="131"/>
      <c r="AW131" s="146"/>
      <c r="AX131" s="146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  <c r="BI131" s="147"/>
      <c r="BJ131" s="147"/>
      <c r="BK131" s="147"/>
      <c r="BL131" s="147"/>
    </row>
    <row r="132" spans="1:64" ht="15" customHeight="1" x14ac:dyDescent="0.25">
      <c r="A132" s="153" t="s">
        <v>292</v>
      </c>
      <c r="B132" s="151">
        <v>0.1</v>
      </c>
      <c r="C132" s="151">
        <f t="shared" si="3"/>
        <v>0</v>
      </c>
      <c r="D132" s="151"/>
      <c r="E132" s="152">
        <f t="shared" si="5"/>
        <v>0</v>
      </c>
      <c r="F132" s="152"/>
      <c r="G132" s="152"/>
      <c r="H132" s="152"/>
      <c r="I132" s="152"/>
      <c r="J132" s="152"/>
      <c r="K132" s="152"/>
      <c r="L132" s="152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  <c r="AA132" s="146"/>
      <c r="AB132" s="146"/>
      <c r="AC132" s="146"/>
      <c r="AD132" s="146"/>
      <c r="AE132" s="146"/>
      <c r="AF132" s="146"/>
      <c r="AG132" s="146"/>
      <c r="AH132" s="146"/>
      <c r="AI132" s="146"/>
      <c r="AJ132" s="146"/>
      <c r="AK132" s="146"/>
      <c r="AL132" s="146"/>
      <c r="AM132" s="146"/>
      <c r="AN132" s="146"/>
      <c r="AO132" s="146"/>
      <c r="AP132" s="146"/>
      <c r="AQ132" s="146"/>
      <c r="AR132" s="146"/>
      <c r="AS132" s="146"/>
      <c r="AT132" s="146"/>
      <c r="AU132" s="146"/>
      <c r="AV132" s="131"/>
      <c r="AW132" s="146"/>
      <c r="AX132" s="146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  <c r="BI132" s="147"/>
      <c r="BJ132" s="147"/>
      <c r="BK132" s="147"/>
      <c r="BL132" s="147"/>
    </row>
    <row r="133" spans="1:64" ht="15" customHeight="1" x14ac:dyDescent="0.25">
      <c r="A133" s="173" t="s">
        <v>293</v>
      </c>
      <c r="B133" s="151">
        <v>0.1</v>
      </c>
      <c r="C133" s="151">
        <f t="shared" si="3"/>
        <v>10.5</v>
      </c>
      <c r="D133" s="151"/>
      <c r="E133" s="152">
        <f t="shared" si="5"/>
        <v>0</v>
      </c>
      <c r="F133" s="152"/>
      <c r="G133" s="152"/>
      <c r="H133" s="152"/>
      <c r="I133" s="152"/>
      <c r="J133" s="152"/>
      <c r="K133" s="152"/>
      <c r="L133" s="152"/>
      <c r="M133" s="146">
        <v>1.5</v>
      </c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6"/>
      <c r="AH133" s="146"/>
      <c r="AI133" s="146">
        <v>9</v>
      </c>
      <c r="AJ133" s="146"/>
      <c r="AK133" s="146"/>
      <c r="AL133" s="146"/>
      <c r="AM133" s="146"/>
      <c r="AN133" s="146"/>
      <c r="AO133" s="146"/>
      <c r="AP133" s="146"/>
      <c r="AQ133" s="146"/>
      <c r="AR133" s="146"/>
      <c r="AS133" s="146"/>
      <c r="AT133" s="146"/>
      <c r="AU133" s="146"/>
      <c r="AV133" s="131"/>
      <c r="AW133" s="146"/>
      <c r="AX133" s="146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  <c r="BI133" s="147"/>
      <c r="BJ133" s="147"/>
      <c r="BK133" s="147"/>
      <c r="BL133" s="147"/>
    </row>
    <row r="134" spans="1:64" ht="15" customHeight="1" x14ac:dyDescent="0.25">
      <c r="A134" s="153" t="s">
        <v>294</v>
      </c>
      <c r="B134" s="151">
        <v>0.1</v>
      </c>
      <c r="C134" s="151">
        <f t="shared" ref="C134:C197" si="6">SUM(M134:AY134)</f>
        <v>0</v>
      </c>
      <c r="D134" s="151"/>
      <c r="E134" s="152">
        <f t="shared" si="5"/>
        <v>0</v>
      </c>
      <c r="F134" s="152"/>
      <c r="G134" s="152"/>
      <c r="H134" s="152"/>
      <c r="I134" s="152"/>
      <c r="J134" s="152"/>
      <c r="K134" s="152"/>
      <c r="L134" s="152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  <c r="AA134" s="146"/>
      <c r="AB134" s="146"/>
      <c r="AC134" s="146"/>
      <c r="AD134" s="146"/>
      <c r="AE134" s="146"/>
      <c r="AF134" s="146"/>
      <c r="AG134" s="146"/>
      <c r="AH134" s="146"/>
      <c r="AI134" s="146"/>
      <c r="AJ134" s="146"/>
      <c r="AK134" s="146"/>
      <c r="AL134" s="146"/>
      <c r="AM134" s="146"/>
      <c r="AN134" s="146"/>
      <c r="AO134" s="146"/>
      <c r="AP134" s="146"/>
      <c r="AQ134" s="146"/>
      <c r="AR134" s="146"/>
      <c r="AS134" s="146"/>
      <c r="AT134" s="146"/>
      <c r="AU134" s="146"/>
      <c r="AV134" s="131"/>
      <c r="AW134" s="146"/>
      <c r="AX134" s="146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</row>
    <row r="135" spans="1:64" ht="15" customHeight="1" x14ac:dyDescent="0.25">
      <c r="A135" s="150" t="s">
        <v>295</v>
      </c>
      <c r="B135" s="151">
        <v>0.1</v>
      </c>
      <c r="C135" s="151">
        <f t="shared" si="6"/>
        <v>8.5</v>
      </c>
      <c r="D135" s="151"/>
      <c r="E135" s="152">
        <f t="shared" si="5"/>
        <v>0</v>
      </c>
      <c r="F135" s="152"/>
      <c r="G135" s="152"/>
      <c r="H135" s="152"/>
      <c r="I135" s="152"/>
      <c r="J135" s="152"/>
      <c r="K135" s="152"/>
      <c r="L135" s="152"/>
      <c r="M135" s="146"/>
      <c r="N135" s="146">
        <v>4.5</v>
      </c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  <c r="AA135" s="146"/>
      <c r="AB135" s="146"/>
      <c r="AC135" s="146">
        <v>4</v>
      </c>
      <c r="AD135" s="146"/>
      <c r="AE135" s="146"/>
      <c r="AF135" s="146"/>
      <c r="AG135" s="146"/>
      <c r="AH135" s="146"/>
      <c r="AI135" s="146"/>
      <c r="AJ135" s="146"/>
      <c r="AK135" s="146"/>
      <c r="AL135" s="146"/>
      <c r="AM135" s="146"/>
      <c r="AN135" s="146"/>
      <c r="AO135" s="146"/>
      <c r="AP135" s="146"/>
      <c r="AQ135" s="146"/>
      <c r="AR135" s="146"/>
      <c r="AS135" s="146"/>
      <c r="AT135" s="146"/>
      <c r="AU135" s="146"/>
      <c r="AV135" s="131"/>
      <c r="AW135" s="146"/>
      <c r="AX135" s="146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  <c r="BI135" s="147"/>
      <c r="BJ135" s="147"/>
      <c r="BK135" s="147"/>
      <c r="BL135" s="147"/>
    </row>
    <row r="136" spans="1:64" ht="15" customHeight="1" x14ac:dyDescent="0.25">
      <c r="A136" s="153" t="s">
        <v>296</v>
      </c>
      <c r="B136" s="151">
        <v>0.1</v>
      </c>
      <c r="C136" s="151">
        <f t="shared" si="6"/>
        <v>0</v>
      </c>
      <c r="D136" s="151"/>
      <c r="E136" s="152">
        <f t="shared" si="5"/>
        <v>0</v>
      </c>
      <c r="F136" s="152"/>
      <c r="G136" s="152"/>
      <c r="H136" s="152"/>
      <c r="I136" s="152"/>
      <c r="J136" s="152"/>
      <c r="K136" s="152"/>
      <c r="L136" s="152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6"/>
      <c r="AH136" s="146"/>
      <c r="AI136" s="146"/>
      <c r="AJ136" s="146"/>
      <c r="AK136" s="146"/>
      <c r="AL136" s="146"/>
      <c r="AM136" s="146"/>
      <c r="AN136" s="146"/>
      <c r="AO136" s="146"/>
      <c r="AP136" s="146"/>
      <c r="AQ136" s="146"/>
      <c r="AR136" s="146"/>
      <c r="AS136" s="146"/>
      <c r="AT136" s="146"/>
      <c r="AU136" s="146"/>
      <c r="AV136" s="131"/>
      <c r="AW136" s="146"/>
      <c r="AX136" s="146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  <c r="BI136" s="147"/>
      <c r="BJ136" s="147"/>
      <c r="BK136" s="147"/>
      <c r="BL136" s="147"/>
    </row>
    <row r="137" spans="1:64" ht="3.75" customHeight="1" x14ac:dyDescent="0.25">
      <c r="A137" s="149"/>
      <c r="B137" s="151">
        <v>0.1</v>
      </c>
      <c r="C137" s="151">
        <f t="shared" si="6"/>
        <v>0</v>
      </c>
      <c r="D137" s="151"/>
      <c r="E137" s="152">
        <f t="shared" si="5"/>
        <v>0</v>
      </c>
      <c r="F137" s="145"/>
      <c r="G137" s="145"/>
      <c r="H137" s="145"/>
      <c r="I137" s="145"/>
      <c r="J137" s="145"/>
      <c r="K137" s="145"/>
      <c r="L137" s="145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  <c r="AA137" s="146"/>
      <c r="AB137" s="146"/>
      <c r="AC137" s="146"/>
      <c r="AD137" s="146"/>
      <c r="AE137" s="146"/>
      <c r="AF137" s="146"/>
      <c r="AG137" s="146"/>
      <c r="AH137" s="146"/>
      <c r="AI137" s="146"/>
      <c r="AJ137" s="146"/>
      <c r="AK137" s="146"/>
      <c r="AL137" s="146"/>
      <c r="AM137" s="146"/>
      <c r="AN137" s="146"/>
      <c r="AO137" s="146"/>
      <c r="AP137" s="146"/>
      <c r="AQ137" s="146"/>
      <c r="AR137" s="146"/>
      <c r="AS137" s="146"/>
      <c r="AT137" s="146"/>
      <c r="AU137" s="146"/>
      <c r="AV137" s="131"/>
      <c r="AW137" s="146"/>
      <c r="AX137" s="146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  <c r="BI137" s="147"/>
      <c r="BJ137" s="147"/>
      <c r="BK137" s="147"/>
      <c r="BL137" s="147"/>
    </row>
    <row r="138" spans="1:64" ht="15" customHeight="1" x14ac:dyDescent="0.25">
      <c r="A138" s="150" t="s">
        <v>297</v>
      </c>
      <c r="B138" s="151">
        <v>0.1</v>
      </c>
      <c r="C138" s="151">
        <f t="shared" si="6"/>
        <v>1</v>
      </c>
      <c r="D138" s="151"/>
      <c r="E138" s="152">
        <f t="shared" si="5"/>
        <v>0</v>
      </c>
      <c r="F138" s="152"/>
      <c r="G138" s="152"/>
      <c r="H138" s="152"/>
      <c r="I138" s="152"/>
      <c r="J138" s="152"/>
      <c r="K138" s="152"/>
      <c r="L138" s="152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  <c r="AA138" s="146"/>
      <c r="AB138" s="146"/>
      <c r="AC138" s="146"/>
      <c r="AD138" s="146">
        <v>1</v>
      </c>
      <c r="AE138" s="146"/>
      <c r="AF138" s="146"/>
      <c r="AG138" s="146"/>
      <c r="AH138" s="146"/>
      <c r="AI138" s="146"/>
      <c r="AJ138" s="146"/>
      <c r="AK138" s="146"/>
      <c r="AL138" s="146"/>
      <c r="AM138" s="146"/>
      <c r="AN138" s="146"/>
      <c r="AO138" s="146"/>
      <c r="AP138" s="146"/>
      <c r="AQ138" s="146"/>
      <c r="AR138" s="146"/>
      <c r="AS138" s="146"/>
      <c r="AT138" s="146"/>
      <c r="AU138" s="146"/>
      <c r="AV138" s="131"/>
      <c r="AW138" s="146"/>
      <c r="AX138" s="146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  <c r="BI138" s="147"/>
      <c r="BJ138" s="147"/>
      <c r="BK138" s="147"/>
      <c r="BL138" s="147"/>
    </row>
    <row r="139" spans="1:64" ht="3.75" customHeight="1" x14ac:dyDescent="0.25">
      <c r="A139" s="149"/>
      <c r="B139" s="151">
        <v>0.1</v>
      </c>
      <c r="C139" s="151">
        <f t="shared" si="6"/>
        <v>0</v>
      </c>
      <c r="D139" s="151"/>
      <c r="E139" s="152">
        <f t="shared" si="5"/>
        <v>0</v>
      </c>
      <c r="F139" s="145"/>
      <c r="G139" s="145"/>
      <c r="H139" s="145"/>
      <c r="I139" s="145"/>
      <c r="J139" s="145"/>
      <c r="K139" s="145"/>
      <c r="L139" s="145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  <c r="AA139" s="146"/>
      <c r="AB139" s="146"/>
      <c r="AC139" s="146"/>
      <c r="AD139" s="146"/>
      <c r="AE139" s="146"/>
      <c r="AF139" s="146"/>
      <c r="AG139" s="146"/>
      <c r="AH139" s="146"/>
      <c r="AI139" s="146"/>
      <c r="AJ139" s="146"/>
      <c r="AK139" s="146"/>
      <c r="AL139" s="146"/>
      <c r="AM139" s="146"/>
      <c r="AN139" s="146"/>
      <c r="AO139" s="146"/>
      <c r="AP139" s="146"/>
      <c r="AQ139" s="146"/>
      <c r="AR139" s="146"/>
      <c r="AS139" s="146"/>
      <c r="AT139" s="146"/>
      <c r="AU139" s="146"/>
      <c r="AV139" s="131"/>
      <c r="AW139" s="146"/>
      <c r="AX139" s="146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  <c r="BI139" s="147"/>
      <c r="BJ139" s="147"/>
      <c r="BK139" s="147"/>
      <c r="BL139" s="147"/>
    </row>
    <row r="140" spans="1:64" ht="15" customHeight="1" x14ac:dyDescent="0.25">
      <c r="A140" s="150" t="s">
        <v>298</v>
      </c>
      <c r="B140" s="151">
        <v>0.1</v>
      </c>
      <c r="C140" s="151">
        <f t="shared" si="6"/>
        <v>0.5</v>
      </c>
      <c r="D140" s="151"/>
      <c r="E140" s="152">
        <f t="shared" si="5"/>
        <v>0</v>
      </c>
      <c r="F140" s="152"/>
      <c r="G140" s="152"/>
      <c r="H140" s="152"/>
      <c r="I140" s="152"/>
      <c r="J140" s="152"/>
      <c r="K140" s="152"/>
      <c r="L140" s="152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  <c r="AA140" s="146">
        <v>0.5</v>
      </c>
      <c r="AB140" s="146"/>
      <c r="AC140" s="146"/>
      <c r="AD140" s="146"/>
      <c r="AE140" s="146"/>
      <c r="AF140" s="146"/>
      <c r="AG140" s="146"/>
      <c r="AH140" s="146"/>
      <c r="AI140" s="146"/>
      <c r="AJ140" s="146"/>
      <c r="AK140" s="146"/>
      <c r="AL140" s="146"/>
      <c r="AM140" s="146"/>
      <c r="AN140" s="146"/>
      <c r="AO140" s="146"/>
      <c r="AP140" s="146"/>
      <c r="AQ140" s="146"/>
      <c r="AR140" s="146"/>
      <c r="AS140" s="146"/>
      <c r="AT140" s="146"/>
      <c r="AU140" s="146"/>
      <c r="AV140" s="131"/>
      <c r="AW140" s="146"/>
      <c r="AX140" s="146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  <c r="BI140" s="147"/>
      <c r="BJ140" s="147"/>
      <c r="BK140" s="147"/>
      <c r="BL140" s="147"/>
    </row>
    <row r="141" spans="1:64" ht="15" customHeight="1" x14ac:dyDescent="0.25">
      <c r="A141" s="153" t="s">
        <v>299</v>
      </c>
      <c r="B141" s="151">
        <v>0.1</v>
      </c>
      <c r="C141" s="151">
        <f t="shared" si="6"/>
        <v>0</v>
      </c>
      <c r="D141" s="151"/>
      <c r="E141" s="152">
        <f t="shared" si="5"/>
        <v>0</v>
      </c>
      <c r="F141" s="152"/>
      <c r="G141" s="152"/>
      <c r="H141" s="152"/>
      <c r="I141" s="152"/>
      <c r="J141" s="152"/>
      <c r="K141" s="152"/>
      <c r="L141" s="152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46"/>
      <c r="AE141" s="146"/>
      <c r="AF141" s="146"/>
      <c r="AG141" s="146"/>
      <c r="AH141" s="146"/>
      <c r="AI141" s="146"/>
      <c r="AJ141" s="146"/>
      <c r="AK141" s="146"/>
      <c r="AL141" s="146"/>
      <c r="AM141" s="146"/>
      <c r="AN141" s="146"/>
      <c r="AO141" s="146"/>
      <c r="AP141" s="146"/>
      <c r="AQ141" s="146"/>
      <c r="AR141" s="146"/>
      <c r="AS141" s="146"/>
      <c r="AT141" s="146"/>
      <c r="AU141" s="146"/>
      <c r="AV141" s="131"/>
      <c r="AW141" s="146"/>
      <c r="AX141" s="146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  <c r="BI141" s="147"/>
      <c r="BJ141" s="147"/>
      <c r="BK141" s="147"/>
      <c r="BL141" s="147"/>
    </row>
    <row r="142" spans="1:64" ht="3.75" customHeight="1" x14ac:dyDescent="0.25">
      <c r="A142" s="149"/>
      <c r="B142" s="151">
        <v>0.1</v>
      </c>
      <c r="C142" s="151">
        <f t="shared" si="6"/>
        <v>0</v>
      </c>
      <c r="D142" s="151"/>
      <c r="E142" s="152">
        <f t="shared" si="5"/>
        <v>0</v>
      </c>
      <c r="F142" s="145"/>
      <c r="G142" s="145"/>
      <c r="H142" s="145"/>
      <c r="I142" s="145"/>
      <c r="J142" s="145"/>
      <c r="K142" s="145"/>
      <c r="L142" s="145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  <c r="AA142" s="146"/>
      <c r="AB142" s="146"/>
      <c r="AC142" s="146"/>
      <c r="AD142" s="146"/>
      <c r="AE142" s="146"/>
      <c r="AF142" s="146"/>
      <c r="AG142" s="146"/>
      <c r="AH142" s="146"/>
      <c r="AI142" s="146"/>
      <c r="AJ142" s="146"/>
      <c r="AK142" s="146"/>
      <c r="AL142" s="146"/>
      <c r="AM142" s="146"/>
      <c r="AN142" s="146"/>
      <c r="AO142" s="146"/>
      <c r="AP142" s="146"/>
      <c r="AQ142" s="146"/>
      <c r="AR142" s="146"/>
      <c r="AS142" s="146"/>
      <c r="AT142" s="146"/>
      <c r="AU142" s="146"/>
      <c r="AV142" s="131"/>
      <c r="AW142" s="146"/>
      <c r="AX142" s="146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  <c r="BI142" s="147"/>
      <c r="BJ142" s="147"/>
      <c r="BK142" s="147"/>
      <c r="BL142" s="147"/>
    </row>
    <row r="143" spans="1:64" ht="15" customHeight="1" x14ac:dyDescent="0.25">
      <c r="A143" s="153" t="s">
        <v>300</v>
      </c>
      <c r="B143" s="151">
        <v>0.1</v>
      </c>
      <c r="C143" s="151">
        <f t="shared" si="6"/>
        <v>0</v>
      </c>
      <c r="D143" s="151"/>
      <c r="E143" s="152">
        <f t="shared" si="5"/>
        <v>21.000101000000001</v>
      </c>
      <c r="F143" s="160">
        <v>3</v>
      </c>
      <c r="G143" s="163">
        <v>1E-4</v>
      </c>
      <c r="H143" s="160">
        <v>6</v>
      </c>
      <c r="I143" s="160">
        <v>8</v>
      </c>
      <c r="J143" s="160">
        <v>3</v>
      </c>
      <c r="K143" s="159">
        <v>9.9999999999999995E-7</v>
      </c>
      <c r="L143" s="160">
        <v>1</v>
      </c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  <c r="AA143" s="146"/>
      <c r="AB143" s="146"/>
      <c r="AC143" s="146"/>
      <c r="AD143" s="146"/>
      <c r="AE143" s="146"/>
      <c r="AF143" s="146"/>
      <c r="AG143" s="146"/>
      <c r="AH143" s="146"/>
      <c r="AI143" s="146"/>
      <c r="AJ143" s="146"/>
      <c r="AK143" s="146"/>
      <c r="AL143" s="146"/>
      <c r="AM143" s="146"/>
      <c r="AN143" s="146"/>
      <c r="AO143" s="146"/>
      <c r="AP143" s="146"/>
      <c r="AQ143" s="146"/>
      <c r="AR143" s="146"/>
      <c r="AS143" s="146"/>
      <c r="AT143" s="146"/>
      <c r="AU143" s="146"/>
      <c r="AV143" s="131"/>
      <c r="AW143" s="146"/>
      <c r="AX143" s="146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  <c r="BI143" s="147"/>
      <c r="BJ143" s="147"/>
      <c r="BK143" s="147"/>
      <c r="BL143" s="147"/>
    </row>
    <row r="144" spans="1:64" ht="15" customHeight="1" x14ac:dyDescent="0.25">
      <c r="A144" s="153" t="s">
        <v>301</v>
      </c>
      <c r="B144" s="151">
        <v>0.1</v>
      </c>
      <c r="C144" s="151">
        <f t="shared" si="6"/>
        <v>0</v>
      </c>
      <c r="D144" s="151"/>
      <c r="E144" s="152">
        <f t="shared" si="5"/>
        <v>0</v>
      </c>
      <c r="F144" s="152"/>
      <c r="G144" s="152"/>
      <c r="H144" s="152"/>
      <c r="I144" s="152"/>
      <c r="J144" s="152"/>
      <c r="K144" s="152"/>
      <c r="L144" s="152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  <c r="AA144" s="146"/>
      <c r="AB144" s="146"/>
      <c r="AC144" s="146"/>
      <c r="AD144" s="146"/>
      <c r="AE144" s="146"/>
      <c r="AF144" s="146"/>
      <c r="AG144" s="146"/>
      <c r="AH144" s="146"/>
      <c r="AI144" s="146"/>
      <c r="AJ144" s="146"/>
      <c r="AK144" s="146"/>
      <c r="AL144" s="146"/>
      <c r="AM144" s="146"/>
      <c r="AN144" s="146"/>
      <c r="AO144" s="146"/>
      <c r="AP144" s="146"/>
      <c r="AQ144" s="146"/>
      <c r="AR144" s="146"/>
      <c r="AS144" s="146"/>
      <c r="AT144" s="146"/>
      <c r="AU144" s="146"/>
      <c r="AV144" s="131"/>
      <c r="AW144" s="146"/>
      <c r="AX144" s="146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  <c r="BI144" s="147"/>
      <c r="BJ144" s="147"/>
      <c r="BK144" s="147"/>
      <c r="BL144" s="147"/>
    </row>
    <row r="145" spans="1:64" ht="15" customHeight="1" x14ac:dyDescent="0.25">
      <c r="A145" s="153" t="s">
        <v>302</v>
      </c>
      <c r="B145" s="151">
        <v>0.1</v>
      </c>
      <c r="C145" s="151">
        <f t="shared" si="6"/>
        <v>0</v>
      </c>
      <c r="D145" s="151"/>
      <c r="E145" s="152">
        <f t="shared" si="5"/>
        <v>0</v>
      </c>
      <c r="F145" s="152"/>
      <c r="G145" s="152"/>
      <c r="H145" s="152"/>
      <c r="I145" s="152"/>
      <c r="J145" s="152"/>
      <c r="K145" s="152"/>
      <c r="L145" s="152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  <c r="AA145" s="146"/>
      <c r="AB145" s="146"/>
      <c r="AC145" s="146"/>
      <c r="AD145" s="146"/>
      <c r="AE145" s="146"/>
      <c r="AF145" s="146"/>
      <c r="AG145" s="146"/>
      <c r="AH145" s="146"/>
      <c r="AI145" s="146"/>
      <c r="AJ145" s="146"/>
      <c r="AK145" s="146"/>
      <c r="AL145" s="146"/>
      <c r="AM145" s="146"/>
      <c r="AN145" s="146"/>
      <c r="AO145" s="146"/>
      <c r="AP145" s="146"/>
      <c r="AQ145" s="146"/>
      <c r="AR145" s="146"/>
      <c r="AS145" s="146"/>
      <c r="AT145" s="146"/>
      <c r="AU145" s="146"/>
      <c r="AV145" s="131"/>
      <c r="AW145" s="146"/>
      <c r="AX145" s="146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  <c r="BI145" s="147"/>
      <c r="BJ145" s="147"/>
      <c r="BK145" s="147"/>
      <c r="BL145" s="147"/>
    </row>
    <row r="146" spans="1:64" ht="15" customHeight="1" x14ac:dyDescent="0.25">
      <c r="A146" s="150" t="s">
        <v>303</v>
      </c>
      <c r="B146" s="151">
        <v>0.1</v>
      </c>
      <c r="C146" s="151">
        <f t="shared" si="6"/>
        <v>2</v>
      </c>
      <c r="D146" s="151"/>
      <c r="E146" s="152">
        <f t="shared" si="5"/>
        <v>0</v>
      </c>
      <c r="F146" s="152"/>
      <c r="G146" s="152"/>
      <c r="H146" s="152"/>
      <c r="I146" s="152"/>
      <c r="J146" s="152"/>
      <c r="K146" s="152"/>
      <c r="L146" s="152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  <c r="AA146" s="146"/>
      <c r="AB146" s="146"/>
      <c r="AC146" s="146"/>
      <c r="AD146" s="146"/>
      <c r="AE146" s="146"/>
      <c r="AF146" s="146"/>
      <c r="AG146" s="146"/>
      <c r="AH146" s="146"/>
      <c r="AI146" s="146"/>
      <c r="AJ146" s="146"/>
      <c r="AK146" s="146"/>
      <c r="AL146" s="146"/>
      <c r="AM146" s="146"/>
      <c r="AN146" s="146"/>
      <c r="AO146" s="146"/>
      <c r="AP146" s="146"/>
      <c r="AQ146" s="146">
        <v>2</v>
      </c>
      <c r="AR146" s="146"/>
      <c r="AS146" s="146"/>
      <c r="AT146" s="146"/>
      <c r="AU146" s="146"/>
      <c r="AV146" s="131"/>
      <c r="AW146" s="146"/>
      <c r="AX146" s="146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  <c r="BI146" s="147"/>
      <c r="BJ146" s="147"/>
      <c r="BK146" s="147"/>
      <c r="BL146" s="147"/>
    </row>
    <row r="147" spans="1:64" ht="3.75" customHeight="1" x14ac:dyDescent="0.25">
      <c r="A147" s="149"/>
      <c r="B147" s="151">
        <v>0.1</v>
      </c>
      <c r="C147" s="151">
        <f t="shared" si="6"/>
        <v>0</v>
      </c>
      <c r="D147" s="151"/>
      <c r="E147" s="152">
        <f t="shared" si="5"/>
        <v>0</v>
      </c>
      <c r="F147" s="145"/>
      <c r="G147" s="145"/>
      <c r="H147" s="145"/>
      <c r="I147" s="145"/>
      <c r="J147" s="145"/>
      <c r="K147" s="145"/>
      <c r="L147" s="145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46"/>
      <c r="AL147" s="146"/>
      <c r="AM147" s="146"/>
      <c r="AN147" s="146"/>
      <c r="AO147" s="146"/>
      <c r="AP147" s="146"/>
      <c r="AQ147" s="146"/>
      <c r="AR147" s="146"/>
      <c r="AS147" s="146"/>
      <c r="AT147" s="146"/>
      <c r="AU147" s="146"/>
      <c r="AV147" s="131"/>
      <c r="AW147" s="146"/>
      <c r="AX147" s="146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  <c r="BI147" s="147"/>
      <c r="BJ147" s="147"/>
      <c r="BK147" s="147"/>
      <c r="BL147" s="147"/>
    </row>
    <row r="148" spans="1:64" ht="15" customHeight="1" x14ac:dyDescent="0.25">
      <c r="A148" s="153" t="s">
        <v>304</v>
      </c>
      <c r="B148" s="151">
        <v>0.1</v>
      </c>
      <c r="C148" s="151">
        <f t="shared" si="6"/>
        <v>0</v>
      </c>
      <c r="D148" s="151"/>
      <c r="E148" s="152">
        <f t="shared" si="5"/>
        <v>6.0000010000000001</v>
      </c>
      <c r="F148" s="160">
        <v>3</v>
      </c>
      <c r="G148" s="163">
        <v>0</v>
      </c>
      <c r="H148" s="160">
        <v>0</v>
      </c>
      <c r="I148" s="160">
        <v>0</v>
      </c>
      <c r="J148" s="160">
        <v>2</v>
      </c>
      <c r="K148" s="159">
        <v>9.9999999999999995E-7</v>
      </c>
      <c r="L148" s="160">
        <v>1</v>
      </c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  <c r="AA148" s="146"/>
      <c r="AB148" s="146"/>
      <c r="AC148" s="146"/>
      <c r="AD148" s="146"/>
      <c r="AE148" s="146"/>
      <c r="AF148" s="146"/>
      <c r="AG148" s="146"/>
      <c r="AH148" s="146"/>
      <c r="AI148" s="146"/>
      <c r="AJ148" s="146"/>
      <c r="AK148" s="146"/>
      <c r="AL148" s="146"/>
      <c r="AM148" s="146"/>
      <c r="AN148" s="146"/>
      <c r="AO148" s="146"/>
      <c r="AP148" s="146"/>
      <c r="AQ148" s="146"/>
      <c r="AR148" s="146"/>
      <c r="AS148" s="146"/>
      <c r="AT148" s="146"/>
      <c r="AU148" s="146"/>
      <c r="AV148" s="131"/>
      <c r="AW148" s="146"/>
      <c r="AX148" s="146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  <c r="BI148" s="147"/>
      <c r="BJ148" s="147"/>
      <c r="BK148" s="147"/>
      <c r="BL148" s="147"/>
    </row>
    <row r="149" spans="1:64" ht="15" customHeight="1" x14ac:dyDescent="0.25">
      <c r="A149" s="153" t="s">
        <v>304</v>
      </c>
      <c r="B149" s="151">
        <v>0.1</v>
      </c>
      <c r="C149" s="151">
        <f t="shared" si="6"/>
        <v>0</v>
      </c>
      <c r="D149" s="151"/>
      <c r="E149" s="152">
        <f t="shared" si="5"/>
        <v>0</v>
      </c>
      <c r="F149" s="152"/>
      <c r="G149" s="152"/>
      <c r="H149" s="152"/>
      <c r="I149" s="152"/>
      <c r="J149" s="152"/>
      <c r="K149" s="152"/>
      <c r="L149" s="152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  <c r="AA149" s="146"/>
      <c r="AB149" s="146"/>
      <c r="AC149" s="146"/>
      <c r="AD149" s="146"/>
      <c r="AE149" s="146"/>
      <c r="AF149" s="146"/>
      <c r="AG149" s="146"/>
      <c r="AH149" s="146"/>
      <c r="AI149" s="146"/>
      <c r="AJ149" s="146"/>
      <c r="AK149" s="146"/>
      <c r="AL149" s="146"/>
      <c r="AM149" s="146"/>
      <c r="AN149" s="146"/>
      <c r="AO149" s="146"/>
      <c r="AP149" s="146"/>
      <c r="AQ149" s="146"/>
      <c r="AR149" s="146"/>
      <c r="AS149" s="146"/>
      <c r="AT149" s="146"/>
      <c r="AU149" s="146"/>
      <c r="AV149" s="131"/>
      <c r="AW149" s="146"/>
      <c r="AX149" s="146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  <c r="BI149" s="147"/>
      <c r="BJ149" s="147"/>
      <c r="BK149" s="147"/>
      <c r="BL149" s="147"/>
    </row>
    <row r="150" spans="1:64" ht="15" customHeight="1" x14ac:dyDescent="0.25">
      <c r="A150" s="153" t="s">
        <v>305</v>
      </c>
      <c r="B150" s="151">
        <v>0.1</v>
      </c>
      <c r="C150" s="151">
        <f t="shared" si="6"/>
        <v>0</v>
      </c>
      <c r="D150" s="151"/>
      <c r="E150" s="152">
        <f t="shared" si="5"/>
        <v>0</v>
      </c>
      <c r="F150" s="152"/>
      <c r="G150" s="152"/>
      <c r="H150" s="152"/>
      <c r="I150" s="152"/>
      <c r="J150" s="152"/>
      <c r="K150" s="152"/>
      <c r="L150" s="152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  <c r="AA150" s="146"/>
      <c r="AB150" s="146"/>
      <c r="AC150" s="146"/>
      <c r="AD150" s="146"/>
      <c r="AE150" s="146"/>
      <c r="AF150" s="146"/>
      <c r="AG150" s="146"/>
      <c r="AH150" s="146"/>
      <c r="AI150" s="146"/>
      <c r="AJ150" s="146"/>
      <c r="AK150" s="146"/>
      <c r="AL150" s="146"/>
      <c r="AM150" s="146"/>
      <c r="AN150" s="146"/>
      <c r="AO150" s="146"/>
      <c r="AP150" s="146"/>
      <c r="AQ150" s="146"/>
      <c r="AR150" s="146"/>
      <c r="AS150" s="146"/>
      <c r="AT150" s="146"/>
      <c r="AU150" s="146"/>
      <c r="AV150" s="131"/>
      <c r="AW150" s="146"/>
      <c r="AX150" s="146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  <c r="BI150" s="147"/>
      <c r="BJ150" s="147"/>
      <c r="BK150" s="147"/>
      <c r="BL150" s="147"/>
    </row>
    <row r="151" spans="1:64" x14ac:dyDescent="0.25">
      <c r="A151" s="175" t="s">
        <v>306</v>
      </c>
      <c r="B151" s="151">
        <v>0.1</v>
      </c>
      <c r="C151" s="151">
        <f t="shared" si="6"/>
        <v>0</v>
      </c>
      <c r="D151" s="151"/>
      <c r="E151" s="152">
        <f t="shared" si="5"/>
        <v>0</v>
      </c>
      <c r="F151" s="152"/>
      <c r="G151" s="152"/>
      <c r="H151" s="152"/>
      <c r="I151" s="152"/>
      <c r="J151" s="152"/>
      <c r="K151" s="152"/>
      <c r="L151" s="152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  <c r="AA151" s="146"/>
      <c r="AB151" s="146"/>
      <c r="AC151" s="146"/>
      <c r="AD151" s="146"/>
      <c r="AE151" s="146"/>
      <c r="AF151" s="146"/>
      <c r="AG151" s="146"/>
      <c r="AH151" s="146"/>
      <c r="AI151" s="146"/>
      <c r="AJ151" s="146"/>
      <c r="AK151" s="146"/>
      <c r="AL151" s="146"/>
      <c r="AM151" s="146"/>
      <c r="AN151" s="146"/>
      <c r="AO151" s="146"/>
      <c r="AP151" s="146"/>
      <c r="AQ151" s="146"/>
      <c r="AR151" s="146"/>
      <c r="AS151" s="146"/>
      <c r="AT151" s="146"/>
      <c r="AU151" s="146"/>
      <c r="AV151" s="131"/>
      <c r="AW151" s="146"/>
      <c r="AX151" s="146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  <c r="BI151" s="147"/>
      <c r="BJ151" s="147"/>
      <c r="BK151" s="147"/>
      <c r="BL151" s="147"/>
    </row>
    <row r="152" spans="1:64" ht="15" customHeight="1" x14ac:dyDescent="0.25">
      <c r="A152" s="153" t="s">
        <v>307</v>
      </c>
      <c r="B152" s="151">
        <v>0.1</v>
      </c>
      <c r="C152" s="151">
        <f t="shared" si="6"/>
        <v>0</v>
      </c>
      <c r="D152" s="151"/>
      <c r="E152" s="152">
        <f t="shared" si="5"/>
        <v>0</v>
      </c>
      <c r="F152" s="152"/>
      <c r="G152" s="152"/>
      <c r="H152" s="152"/>
      <c r="I152" s="152"/>
      <c r="J152" s="152"/>
      <c r="K152" s="152"/>
      <c r="L152" s="152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  <c r="AA152" s="146"/>
      <c r="AB152" s="146"/>
      <c r="AC152" s="146"/>
      <c r="AD152" s="146"/>
      <c r="AE152" s="146"/>
      <c r="AF152" s="146"/>
      <c r="AG152" s="146"/>
      <c r="AH152" s="146"/>
      <c r="AI152" s="146"/>
      <c r="AJ152" s="146"/>
      <c r="AK152" s="146"/>
      <c r="AL152" s="146"/>
      <c r="AM152" s="146"/>
      <c r="AN152" s="146"/>
      <c r="AO152" s="146"/>
      <c r="AP152" s="146"/>
      <c r="AQ152" s="146"/>
      <c r="AR152" s="146"/>
      <c r="AS152" s="146"/>
      <c r="AT152" s="146"/>
      <c r="AU152" s="146"/>
      <c r="AV152" s="131"/>
      <c r="AW152" s="146"/>
      <c r="AX152" s="146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  <c r="BI152" s="147"/>
      <c r="BJ152" s="147"/>
      <c r="BK152" s="147"/>
      <c r="BL152" s="147"/>
    </row>
    <row r="153" spans="1:64" x14ac:dyDescent="0.25">
      <c r="A153" s="175" t="s">
        <v>308</v>
      </c>
      <c r="B153" s="151">
        <v>0.1</v>
      </c>
      <c r="C153" s="151">
        <f t="shared" si="6"/>
        <v>0</v>
      </c>
      <c r="D153" s="151"/>
      <c r="E153" s="152">
        <f t="shared" si="5"/>
        <v>0</v>
      </c>
      <c r="F153" s="152"/>
      <c r="G153" s="152"/>
      <c r="H153" s="152"/>
      <c r="I153" s="152"/>
      <c r="J153" s="152"/>
      <c r="K153" s="152"/>
      <c r="L153" s="152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  <c r="AA153" s="146"/>
      <c r="AB153" s="146"/>
      <c r="AC153" s="146"/>
      <c r="AD153" s="146"/>
      <c r="AE153" s="146"/>
      <c r="AF153" s="146"/>
      <c r="AG153" s="146"/>
      <c r="AH153" s="146"/>
      <c r="AI153" s="146"/>
      <c r="AJ153" s="146"/>
      <c r="AK153" s="146"/>
      <c r="AL153" s="146"/>
      <c r="AM153" s="146"/>
      <c r="AN153" s="146"/>
      <c r="AO153" s="146"/>
      <c r="AP153" s="146"/>
      <c r="AQ153" s="146"/>
      <c r="AR153" s="146"/>
      <c r="AS153" s="146"/>
      <c r="AT153" s="146"/>
      <c r="AU153" s="146"/>
      <c r="AV153" s="131"/>
      <c r="AW153" s="146"/>
      <c r="AX153" s="146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  <c r="BI153" s="147"/>
      <c r="BJ153" s="147"/>
      <c r="BK153" s="147"/>
      <c r="BL153" s="147"/>
    </row>
    <row r="154" spans="1:64" ht="15" customHeight="1" x14ac:dyDescent="0.25">
      <c r="A154" s="153" t="s">
        <v>309</v>
      </c>
      <c r="B154" s="151">
        <v>0.1</v>
      </c>
      <c r="C154" s="151">
        <f t="shared" si="6"/>
        <v>0</v>
      </c>
      <c r="D154" s="151"/>
      <c r="E154" s="152">
        <f t="shared" si="5"/>
        <v>0</v>
      </c>
      <c r="F154" s="152"/>
      <c r="G154" s="152"/>
      <c r="H154" s="152"/>
      <c r="I154" s="152"/>
      <c r="J154" s="152"/>
      <c r="K154" s="152"/>
      <c r="L154" s="152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  <c r="AA154" s="146"/>
      <c r="AB154" s="146"/>
      <c r="AC154" s="146"/>
      <c r="AD154" s="146"/>
      <c r="AE154" s="146"/>
      <c r="AF154" s="146"/>
      <c r="AG154" s="146"/>
      <c r="AH154" s="146"/>
      <c r="AI154" s="146"/>
      <c r="AJ154" s="146"/>
      <c r="AK154" s="146"/>
      <c r="AL154" s="146"/>
      <c r="AM154" s="146"/>
      <c r="AN154" s="146"/>
      <c r="AO154" s="146"/>
      <c r="AP154" s="146"/>
      <c r="AQ154" s="146"/>
      <c r="AR154" s="146"/>
      <c r="AS154" s="146"/>
      <c r="AT154" s="146"/>
      <c r="AU154" s="146"/>
      <c r="AV154" s="131"/>
      <c r="AW154" s="146"/>
      <c r="AX154" s="146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  <c r="BI154" s="147"/>
      <c r="BJ154" s="147"/>
      <c r="BK154" s="147"/>
      <c r="BL154" s="147"/>
    </row>
    <row r="155" spans="1:64" ht="15" customHeight="1" x14ac:dyDescent="0.25">
      <c r="A155" s="153" t="s">
        <v>310</v>
      </c>
      <c r="B155" s="151">
        <v>0.1</v>
      </c>
      <c r="C155" s="151">
        <f t="shared" si="6"/>
        <v>0</v>
      </c>
      <c r="D155" s="151"/>
      <c r="E155" s="152">
        <f t="shared" si="5"/>
        <v>0</v>
      </c>
      <c r="F155" s="152"/>
      <c r="G155" s="152"/>
      <c r="H155" s="152"/>
      <c r="I155" s="152"/>
      <c r="J155" s="152"/>
      <c r="K155" s="152"/>
      <c r="L155" s="152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  <c r="AA155" s="146"/>
      <c r="AB155" s="146"/>
      <c r="AC155" s="146"/>
      <c r="AD155" s="146"/>
      <c r="AE155" s="146"/>
      <c r="AF155" s="146"/>
      <c r="AG155" s="146"/>
      <c r="AH155" s="146"/>
      <c r="AI155" s="146"/>
      <c r="AJ155" s="146"/>
      <c r="AK155" s="146"/>
      <c r="AL155" s="146"/>
      <c r="AM155" s="146"/>
      <c r="AN155" s="146"/>
      <c r="AO155" s="146"/>
      <c r="AP155" s="146"/>
      <c r="AQ155" s="146"/>
      <c r="AR155" s="146"/>
      <c r="AS155" s="146"/>
      <c r="AT155" s="146"/>
      <c r="AU155" s="146"/>
      <c r="AV155" s="131"/>
      <c r="AW155" s="146"/>
      <c r="AX155" s="146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  <c r="BI155" s="147"/>
      <c r="BJ155" s="147"/>
      <c r="BK155" s="147"/>
      <c r="BL155" s="147"/>
    </row>
    <row r="156" spans="1:64" ht="15" customHeight="1" x14ac:dyDescent="0.25">
      <c r="A156" s="153" t="s">
        <v>311</v>
      </c>
      <c r="B156" s="151">
        <v>0.1</v>
      </c>
      <c r="C156" s="151">
        <f t="shared" si="6"/>
        <v>0</v>
      </c>
      <c r="D156" s="151"/>
      <c r="E156" s="152">
        <f t="shared" si="5"/>
        <v>0</v>
      </c>
      <c r="F156" s="152"/>
      <c r="G156" s="152"/>
      <c r="H156" s="152"/>
      <c r="I156" s="152"/>
      <c r="J156" s="152"/>
      <c r="K156" s="152"/>
      <c r="L156" s="152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  <c r="AA156" s="146"/>
      <c r="AB156" s="146"/>
      <c r="AC156" s="146"/>
      <c r="AD156" s="146"/>
      <c r="AE156" s="146"/>
      <c r="AF156" s="146"/>
      <c r="AG156" s="146"/>
      <c r="AH156" s="146"/>
      <c r="AI156" s="146"/>
      <c r="AJ156" s="146"/>
      <c r="AK156" s="146"/>
      <c r="AL156" s="146"/>
      <c r="AM156" s="146"/>
      <c r="AN156" s="146"/>
      <c r="AO156" s="146"/>
      <c r="AP156" s="146"/>
      <c r="AQ156" s="146"/>
      <c r="AR156" s="146"/>
      <c r="AS156" s="146"/>
      <c r="AT156" s="146"/>
      <c r="AU156" s="146"/>
      <c r="AV156" s="131"/>
      <c r="AW156" s="146"/>
      <c r="AX156" s="146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  <c r="BI156" s="147"/>
      <c r="BJ156" s="147"/>
      <c r="BK156" s="147"/>
      <c r="BL156" s="147"/>
    </row>
    <row r="157" spans="1:64" ht="15" customHeight="1" x14ac:dyDescent="0.25">
      <c r="A157" s="153" t="s">
        <v>312</v>
      </c>
      <c r="B157" s="151">
        <v>0.1</v>
      </c>
      <c r="C157" s="151">
        <f t="shared" si="6"/>
        <v>0</v>
      </c>
      <c r="D157" s="151"/>
      <c r="E157" s="152">
        <f t="shared" si="5"/>
        <v>0</v>
      </c>
      <c r="F157" s="152"/>
      <c r="G157" s="152"/>
      <c r="H157" s="152"/>
      <c r="I157" s="152"/>
      <c r="J157" s="152"/>
      <c r="K157" s="152"/>
      <c r="L157" s="152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  <c r="AA157" s="146"/>
      <c r="AB157" s="146"/>
      <c r="AC157" s="146"/>
      <c r="AD157" s="146"/>
      <c r="AE157" s="146"/>
      <c r="AF157" s="146"/>
      <c r="AG157" s="146"/>
      <c r="AH157" s="146"/>
      <c r="AI157" s="146"/>
      <c r="AJ157" s="146"/>
      <c r="AK157" s="146"/>
      <c r="AL157" s="146"/>
      <c r="AM157" s="146"/>
      <c r="AN157" s="146"/>
      <c r="AO157" s="146"/>
      <c r="AP157" s="146"/>
      <c r="AQ157" s="146"/>
      <c r="AR157" s="146"/>
      <c r="AS157" s="146"/>
      <c r="AT157" s="146"/>
      <c r="AU157" s="146"/>
      <c r="AV157" s="131"/>
      <c r="AW157" s="146"/>
      <c r="AX157" s="146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  <c r="BI157" s="147"/>
      <c r="BJ157" s="147"/>
      <c r="BK157" s="147"/>
      <c r="BL157" s="147"/>
    </row>
    <row r="158" spans="1:64" ht="15" customHeight="1" x14ac:dyDescent="0.25">
      <c r="A158" s="153" t="s">
        <v>313</v>
      </c>
      <c r="B158" s="151">
        <v>0.1</v>
      </c>
      <c r="C158" s="151">
        <f t="shared" si="6"/>
        <v>0</v>
      </c>
      <c r="D158" s="151"/>
      <c r="E158" s="152">
        <f t="shared" si="5"/>
        <v>0</v>
      </c>
      <c r="F158" s="152"/>
      <c r="G158" s="152"/>
      <c r="H158" s="152"/>
      <c r="I158" s="152"/>
      <c r="J158" s="152"/>
      <c r="K158" s="152"/>
      <c r="L158" s="152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  <c r="AA158" s="146"/>
      <c r="AB158" s="146"/>
      <c r="AC158" s="146"/>
      <c r="AD158" s="146"/>
      <c r="AE158" s="146"/>
      <c r="AF158" s="146"/>
      <c r="AG158" s="146"/>
      <c r="AH158" s="146"/>
      <c r="AI158" s="146"/>
      <c r="AJ158" s="146"/>
      <c r="AK158" s="146"/>
      <c r="AL158" s="146"/>
      <c r="AM158" s="146"/>
      <c r="AN158" s="146"/>
      <c r="AO158" s="146"/>
      <c r="AP158" s="146"/>
      <c r="AQ158" s="146"/>
      <c r="AR158" s="146"/>
      <c r="AS158" s="146"/>
      <c r="AT158" s="146"/>
      <c r="AU158" s="146"/>
      <c r="AV158" s="131"/>
      <c r="AW158" s="146"/>
      <c r="AX158" s="146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  <c r="BI158" s="147"/>
      <c r="BJ158" s="147"/>
      <c r="BK158" s="147"/>
      <c r="BL158" s="147"/>
    </row>
    <row r="159" spans="1:64" x14ac:dyDescent="0.25">
      <c r="A159" s="149"/>
      <c r="B159" s="151">
        <v>0.1</v>
      </c>
      <c r="C159" s="151">
        <f t="shared" si="6"/>
        <v>0</v>
      </c>
      <c r="D159" s="151"/>
      <c r="E159" s="152">
        <f t="shared" si="5"/>
        <v>0</v>
      </c>
      <c r="F159" s="145"/>
      <c r="G159" s="145"/>
      <c r="H159" s="145"/>
      <c r="I159" s="145"/>
      <c r="J159" s="145"/>
      <c r="K159" s="145"/>
      <c r="L159" s="145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31"/>
      <c r="AW159" s="146"/>
      <c r="AX159" s="146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  <c r="BI159" s="147"/>
      <c r="BJ159" s="147"/>
      <c r="BK159" s="147"/>
      <c r="BL159" s="147"/>
    </row>
    <row r="160" spans="1:64" ht="15" customHeight="1" x14ac:dyDescent="0.25">
      <c r="A160" s="153" t="s">
        <v>314</v>
      </c>
      <c r="B160" s="151">
        <v>0.1</v>
      </c>
      <c r="C160" s="151">
        <f t="shared" si="6"/>
        <v>0</v>
      </c>
      <c r="D160" s="151"/>
      <c r="E160" s="152">
        <f t="shared" si="5"/>
        <v>0</v>
      </c>
      <c r="F160" s="152"/>
      <c r="G160" s="152"/>
      <c r="H160" s="152"/>
      <c r="I160" s="152"/>
      <c r="J160" s="152"/>
      <c r="K160" s="152"/>
      <c r="L160" s="152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  <c r="AA160" s="146"/>
      <c r="AB160" s="146"/>
      <c r="AC160" s="146"/>
      <c r="AD160" s="146"/>
      <c r="AE160" s="146"/>
      <c r="AF160" s="146"/>
      <c r="AG160" s="146"/>
      <c r="AH160" s="146"/>
      <c r="AI160" s="146"/>
      <c r="AJ160" s="146"/>
      <c r="AK160" s="146"/>
      <c r="AL160" s="146"/>
      <c r="AM160" s="146"/>
      <c r="AN160" s="146"/>
      <c r="AO160" s="146"/>
      <c r="AP160" s="146"/>
      <c r="AQ160" s="146"/>
      <c r="AR160" s="146"/>
      <c r="AS160" s="146"/>
      <c r="AT160" s="146"/>
      <c r="AU160" s="146"/>
      <c r="AV160" s="131"/>
      <c r="AW160" s="146"/>
      <c r="AX160" s="146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  <c r="BI160" s="147"/>
      <c r="BJ160" s="147"/>
      <c r="BK160" s="147"/>
      <c r="BL160" s="147"/>
    </row>
    <row r="161" spans="1:64" ht="15" customHeight="1" x14ac:dyDescent="0.25">
      <c r="A161" s="153" t="s">
        <v>315</v>
      </c>
      <c r="B161" s="151">
        <v>0.1</v>
      </c>
      <c r="C161" s="151">
        <f t="shared" si="6"/>
        <v>0</v>
      </c>
      <c r="D161" s="151"/>
      <c r="E161" s="152">
        <f t="shared" si="5"/>
        <v>0</v>
      </c>
      <c r="F161" s="152"/>
      <c r="G161" s="152"/>
      <c r="H161" s="152"/>
      <c r="I161" s="152"/>
      <c r="J161" s="152"/>
      <c r="K161" s="152"/>
      <c r="L161" s="152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  <c r="AA161" s="146"/>
      <c r="AB161" s="146"/>
      <c r="AC161" s="146"/>
      <c r="AD161" s="146"/>
      <c r="AE161" s="146"/>
      <c r="AF161" s="146"/>
      <c r="AG161" s="146"/>
      <c r="AH161" s="146"/>
      <c r="AI161" s="146"/>
      <c r="AJ161" s="146"/>
      <c r="AK161" s="146"/>
      <c r="AL161" s="146"/>
      <c r="AM161" s="146"/>
      <c r="AN161" s="146"/>
      <c r="AO161" s="146"/>
      <c r="AP161" s="146"/>
      <c r="AQ161" s="146"/>
      <c r="AR161" s="146"/>
      <c r="AS161" s="146"/>
      <c r="AT161" s="146"/>
      <c r="AU161" s="146"/>
      <c r="AV161" s="131"/>
      <c r="AW161" s="146"/>
      <c r="AX161" s="146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  <c r="BI161" s="147"/>
      <c r="BJ161" s="147"/>
      <c r="BK161" s="147"/>
      <c r="BL161" s="147"/>
    </row>
    <row r="162" spans="1:64" x14ac:dyDescent="0.25">
      <c r="A162" s="149"/>
      <c r="B162" s="151">
        <v>0.1</v>
      </c>
      <c r="C162" s="151">
        <f t="shared" si="6"/>
        <v>0</v>
      </c>
      <c r="D162" s="151"/>
      <c r="E162" s="152">
        <f t="shared" si="5"/>
        <v>0</v>
      </c>
      <c r="F162" s="145"/>
      <c r="G162" s="145"/>
      <c r="H162" s="145"/>
      <c r="I162" s="145"/>
      <c r="J162" s="145"/>
      <c r="K162" s="145"/>
      <c r="L162" s="145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46"/>
      <c r="AE162" s="146"/>
      <c r="AF162" s="146"/>
      <c r="AG162" s="146"/>
      <c r="AH162" s="146"/>
      <c r="AI162" s="146"/>
      <c r="AJ162" s="146"/>
      <c r="AK162" s="146"/>
      <c r="AL162" s="146"/>
      <c r="AM162" s="146"/>
      <c r="AN162" s="146"/>
      <c r="AO162" s="146"/>
      <c r="AP162" s="146"/>
      <c r="AQ162" s="146"/>
      <c r="AR162" s="146"/>
      <c r="AS162" s="146"/>
      <c r="AT162" s="146"/>
      <c r="AU162" s="146"/>
      <c r="AV162" s="131"/>
      <c r="AW162" s="146"/>
      <c r="AX162" s="146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  <c r="BI162" s="147"/>
      <c r="BJ162" s="147"/>
      <c r="BK162" s="147"/>
      <c r="BL162" s="147"/>
    </row>
    <row r="163" spans="1:64" ht="15" customHeight="1" x14ac:dyDescent="0.25">
      <c r="A163" s="150" t="s">
        <v>316</v>
      </c>
      <c r="B163" s="151">
        <v>0.1</v>
      </c>
      <c r="C163" s="151">
        <f t="shared" si="6"/>
        <v>4.5</v>
      </c>
      <c r="D163" s="151"/>
      <c r="E163" s="152">
        <f t="shared" si="5"/>
        <v>0</v>
      </c>
      <c r="F163" s="152"/>
      <c r="G163" s="152"/>
      <c r="H163" s="152"/>
      <c r="I163" s="152"/>
      <c r="J163" s="152"/>
      <c r="K163" s="152"/>
      <c r="L163" s="152"/>
      <c r="M163" s="146"/>
      <c r="N163" s="146">
        <v>4.5</v>
      </c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  <c r="AA163" s="146"/>
      <c r="AB163" s="146"/>
      <c r="AC163" s="146"/>
      <c r="AD163" s="146"/>
      <c r="AE163" s="146"/>
      <c r="AF163" s="146"/>
      <c r="AG163" s="146"/>
      <c r="AH163" s="146"/>
      <c r="AI163" s="146"/>
      <c r="AJ163" s="146"/>
      <c r="AK163" s="146"/>
      <c r="AL163" s="146"/>
      <c r="AM163" s="146"/>
      <c r="AN163" s="146"/>
      <c r="AO163" s="146"/>
      <c r="AP163" s="146"/>
      <c r="AQ163" s="146"/>
      <c r="AR163" s="146"/>
      <c r="AS163" s="146"/>
      <c r="AT163" s="146"/>
      <c r="AU163" s="146"/>
      <c r="AV163" s="131"/>
      <c r="AW163" s="146"/>
      <c r="AX163" s="146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  <c r="BI163" s="147"/>
      <c r="BJ163" s="147"/>
      <c r="BK163" s="147"/>
      <c r="BL163" s="147"/>
    </row>
    <row r="164" spans="1:64" ht="3.75" customHeight="1" x14ac:dyDescent="0.25">
      <c r="A164" s="149"/>
      <c r="B164" s="151">
        <v>0.1</v>
      </c>
      <c r="C164" s="151">
        <f t="shared" si="6"/>
        <v>0</v>
      </c>
      <c r="D164" s="151"/>
      <c r="E164" s="152">
        <f t="shared" si="5"/>
        <v>0</v>
      </c>
      <c r="F164" s="145"/>
      <c r="G164" s="145"/>
      <c r="H164" s="145"/>
      <c r="I164" s="145"/>
      <c r="J164" s="145"/>
      <c r="K164" s="145"/>
      <c r="L164" s="145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  <c r="AA164" s="146"/>
      <c r="AB164" s="146"/>
      <c r="AC164" s="146"/>
      <c r="AD164" s="146"/>
      <c r="AE164" s="146"/>
      <c r="AF164" s="146"/>
      <c r="AG164" s="146"/>
      <c r="AH164" s="146"/>
      <c r="AI164" s="146"/>
      <c r="AJ164" s="146"/>
      <c r="AK164" s="146"/>
      <c r="AL164" s="146"/>
      <c r="AM164" s="146"/>
      <c r="AN164" s="146"/>
      <c r="AO164" s="146"/>
      <c r="AP164" s="146"/>
      <c r="AQ164" s="146"/>
      <c r="AR164" s="146"/>
      <c r="AS164" s="146"/>
      <c r="AT164" s="146"/>
      <c r="AU164" s="146"/>
      <c r="AV164" s="131"/>
      <c r="AW164" s="146"/>
      <c r="AX164" s="146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  <c r="BI164" s="147"/>
      <c r="BJ164" s="147"/>
      <c r="BK164" s="147"/>
      <c r="BL164" s="147"/>
    </row>
    <row r="165" spans="1:64" ht="15" customHeight="1" x14ac:dyDescent="0.25">
      <c r="A165" s="176" t="s">
        <v>317</v>
      </c>
      <c r="B165" s="151">
        <v>0.1</v>
      </c>
      <c r="C165" s="151">
        <f t="shared" si="6"/>
        <v>3.3333333333333335</v>
      </c>
      <c r="D165" s="151"/>
      <c r="E165" s="152">
        <f t="shared" si="5"/>
        <v>0</v>
      </c>
      <c r="F165" s="152"/>
      <c r="G165" s="152"/>
      <c r="H165" s="152"/>
      <c r="I165" s="152"/>
      <c r="J165" s="152"/>
      <c r="K165" s="152"/>
      <c r="L165" s="152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  <c r="AA165" s="146"/>
      <c r="AB165" s="146"/>
      <c r="AC165" s="146"/>
      <c r="AD165" s="146"/>
      <c r="AE165" s="146">
        <v>2</v>
      </c>
      <c r="AF165" s="146"/>
      <c r="AG165" s="146"/>
      <c r="AH165" s="146"/>
      <c r="AI165" s="146"/>
      <c r="AJ165" s="146"/>
      <c r="AK165" s="146">
        <v>0.25</v>
      </c>
      <c r="AL165" s="146"/>
      <c r="AM165" s="146"/>
      <c r="AN165" s="146"/>
      <c r="AO165" s="146"/>
      <c r="AP165" s="146"/>
      <c r="AQ165" s="146"/>
      <c r="AR165" s="146"/>
      <c r="AS165" s="146"/>
      <c r="AT165" s="146"/>
      <c r="AU165" s="146"/>
      <c r="AV165" s="131"/>
      <c r="AW165" s="146">
        <v>1</v>
      </c>
      <c r="AX165" s="177">
        <f>AX2</f>
        <v>8.3333333333333329E-2</v>
      </c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  <c r="BI165" s="147"/>
      <c r="BJ165" s="147"/>
      <c r="BK165" s="147"/>
      <c r="BL165" s="147"/>
    </row>
    <row r="166" spans="1:64" ht="15" customHeight="1" x14ac:dyDescent="0.25">
      <c r="A166" s="176" t="s">
        <v>318</v>
      </c>
      <c r="B166" s="151">
        <v>0.1</v>
      </c>
      <c r="C166" s="151">
        <f t="shared" si="6"/>
        <v>3.5833333333333335</v>
      </c>
      <c r="D166" s="151"/>
      <c r="E166" s="152">
        <f t="shared" si="5"/>
        <v>0</v>
      </c>
      <c r="F166" s="152"/>
      <c r="G166" s="152"/>
      <c r="H166" s="152"/>
      <c r="I166" s="152"/>
      <c r="J166" s="152"/>
      <c r="K166" s="152"/>
      <c r="L166" s="152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  <c r="AA166" s="146"/>
      <c r="AB166" s="146"/>
      <c r="AC166" s="146"/>
      <c r="AD166" s="146"/>
      <c r="AE166" s="146">
        <v>2</v>
      </c>
      <c r="AF166" s="146"/>
      <c r="AG166" s="146"/>
      <c r="AH166" s="146"/>
      <c r="AI166" s="146"/>
      <c r="AJ166" s="146"/>
      <c r="AK166" s="146">
        <v>0.5</v>
      </c>
      <c r="AL166" s="146"/>
      <c r="AM166" s="146"/>
      <c r="AN166" s="146"/>
      <c r="AO166" s="146"/>
      <c r="AP166" s="146"/>
      <c r="AQ166" s="146"/>
      <c r="AR166" s="146"/>
      <c r="AS166" s="146"/>
      <c r="AT166" s="146"/>
      <c r="AU166" s="146"/>
      <c r="AV166" s="131"/>
      <c r="AW166" s="146">
        <v>1</v>
      </c>
      <c r="AX166" s="177">
        <f>AX2</f>
        <v>8.3333333333333329E-2</v>
      </c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  <c r="BI166" s="147"/>
      <c r="BJ166" s="147"/>
      <c r="BK166" s="147"/>
      <c r="BL166" s="147"/>
    </row>
    <row r="167" spans="1:64" ht="3.75" customHeight="1" x14ac:dyDescent="0.25">
      <c r="A167" s="149"/>
      <c r="B167" s="151">
        <v>0.1</v>
      </c>
      <c r="C167" s="151">
        <f t="shared" si="6"/>
        <v>0</v>
      </c>
      <c r="D167" s="151"/>
      <c r="E167" s="152">
        <f t="shared" si="5"/>
        <v>0</v>
      </c>
      <c r="F167" s="145"/>
      <c r="G167" s="145"/>
      <c r="H167" s="145"/>
      <c r="I167" s="145"/>
      <c r="J167" s="145"/>
      <c r="K167" s="145"/>
      <c r="L167" s="145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  <c r="AA167" s="146"/>
      <c r="AB167" s="146"/>
      <c r="AC167" s="146"/>
      <c r="AD167" s="146"/>
      <c r="AE167" s="146"/>
      <c r="AF167" s="146"/>
      <c r="AG167" s="146"/>
      <c r="AH167" s="146"/>
      <c r="AI167" s="146"/>
      <c r="AJ167" s="146"/>
      <c r="AK167" s="146"/>
      <c r="AL167" s="146"/>
      <c r="AM167" s="146"/>
      <c r="AN167" s="146"/>
      <c r="AO167" s="146"/>
      <c r="AP167" s="146"/>
      <c r="AQ167" s="146"/>
      <c r="AR167" s="146"/>
      <c r="AS167" s="146"/>
      <c r="AT167" s="146"/>
      <c r="AU167" s="146"/>
      <c r="AV167" s="131"/>
      <c r="AW167" s="146"/>
      <c r="AX167" s="146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  <c r="BI167" s="147"/>
      <c r="BJ167" s="147"/>
      <c r="BK167" s="147"/>
      <c r="BL167" s="147"/>
    </row>
    <row r="168" spans="1:64" ht="15" customHeight="1" x14ac:dyDescent="0.25">
      <c r="A168" s="176" t="s">
        <v>319</v>
      </c>
      <c r="B168" s="151">
        <v>0.1</v>
      </c>
      <c r="C168" s="151">
        <f t="shared" si="6"/>
        <v>13.25</v>
      </c>
      <c r="D168" s="151"/>
      <c r="E168" s="152">
        <f t="shared" si="5"/>
        <v>0</v>
      </c>
      <c r="F168" s="152"/>
      <c r="G168" s="152"/>
      <c r="H168" s="152"/>
      <c r="I168" s="152"/>
      <c r="J168" s="152"/>
      <c r="K168" s="152"/>
      <c r="L168" s="152"/>
      <c r="M168" s="146"/>
      <c r="N168" s="146">
        <v>4.5</v>
      </c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  <c r="AA168" s="146"/>
      <c r="AB168" s="146"/>
      <c r="AC168" s="146"/>
      <c r="AD168" s="146"/>
      <c r="AE168" s="146"/>
      <c r="AF168" s="146">
        <v>3</v>
      </c>
      <c r="AG168" s="146"/>
      <c r="AH168" s="146"/>
      <c r="AI168" s="146"/>
      <c r="AJ168" s="146">
        <v>1</v>
      </c>
      <c r="AK168" s="146">
        <v>0.25</v>
      </c>
      <c r="AL168" s="146">
        <v>2</v>
      </c>
      <c r="AM168" s="146"/>
      <c r="AN168" s="146"/>
      <c r="AO168" s="146">
        <v>2.5</v>
      </c>
      <c r="AP168" s="146"/>
      <c r="AQ168" s="146"/>
      <c r="AR168" s="146"/>
      <c r="AS168" s="146"/>
      <c r="AT168" s="146"/>
      <c r="AU168" s="146"/>
      <c r="AV168" s="131"/>
      <c r="AW168" s="146"/>
      <c r="AX168" s="146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  <c r="BI168" s="147"/>
      <c r="BJ168" s="147"/>
      <c r="BK168" s="147"/>
      <c r="BL168" s="147"/>
    </row>
    <row r="169" spans="1:64" x14ac:dyDescent="0.25">
      <c r="A169" s="175" t="s">
        <v>320</v>
      </c>
      <c r="B169" s="151">
        <v>0.1</v>
      </c>
      <c r="C169" s="151">
        <f t="shared" si="6"/>
        <v>0</v>
      </c>
      <c r="D169" s="151"/>
      <c r="E169" s="152">
        <f t="shared" si="5"/>
        <v>0</v>
      </c>
      <c r="F169" s="152"/>
      <c r="G169" s="152"/>
      <c r="H169" s="152"/>
      <c r="I169" s="152"/>
      <c r="J169" s="152"/>
      <c r="K169" s="152"/>
      <c r="L169" s="152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31"/>
      <c r="AW169" s="146"/>
      <c r="AX169" s="146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  <c r="BI169" s="147"/>
      <c r="BJ169" s="147"/>
      <c r="BK169" s="147"/>
      <c r="BL169" s="147"/>
    </row>
    <row r="170" spans="1:64" ht="15" customHeight="1" x14ac:dyDescent="0.25">
      <c r="A170" s="176" t="s">
        <v>321</v>
      </c>
      <c r="B170" s="151">
        <v>0.1</v>
      </c>
      <c r="C170" s="151">
        <f t="shared" si="6"/>
        <v>12.25</v>
      </c>
      <c r="D170" s="151"/>
      <c r="E170" s="152">
        <f t="shared" si="5"/>
        <v>0</v>
      </c>
      <c r="F170" s="152"/>
      <c r="G170" s="152"/>
      <c r="H170" s="152"/>
      <c r="I170" s="152"/>
      <c r="J170" s="152"/>
      <c r="K170" s="152"/>
      <c r="L170" s="152"/>
      <c r="M170" s="146"/>
      <c r="N170" s="146">
        <v>4.5</v>
      </c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>
        <v>3</v>
      </c>
      <c r="AG170" s="146"/>
      <c r="AH170" s="146"/>
      <c r="AI170" s="146"/>
      <c r="AJ170" s="146"/>
      <c r="AK170" s="146">
        <v>0.25</v>
      </c>
      <c r="AL170" s="146">
        <v>2</v>
      </c>
      <c r="AM170" s="146"/>
      <c r="AN170" s="146"/>
      <c r="AO170" s="146">
        <v>2.5</v>
      </c>
      <c r="AP170" s="146"/>
      <c r="AQ170" s="146"/>
      <c r="AR170" s="146"/>
      <c r="AS170" s="146"/>
      <c r="AT170" s="146"/>
      <c r="AU170" s="146"/>
      <c r="AV170" s="131"/>
      <c r="AW170" s="146"/>
      <c r="AX170" s="146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  <c r="BI170" s="147"/>
      <c r="BJ170" s="147"/>
      <c r="BK170" s="147"/>
      <c r="BL170" s="147"/>
    </row>
    <row r="171" spans="1:64" ht="15" customHeight="1" x14ac:dyDescent="0.25">
      <c r="A171" s="178" t="s">
        <v>322</v>
      </c>
      <c r="B171" s="151">
        <v>0.1</v>
      </c>
      <c r="C171" s="151">
        <f t="shared" si="6"/>
        <v>13</v>
      </c>
      <c r="D171" s="151"/>
      <c r="E171" s="152">
        <f t="shared" si="5"/>
        <v>0</v>
      </c>
      <c r="F171" s="152"/>
      <c r="G171" s="152"/>
      <c r="H171" s="152"/>
      <c r="I171" s="152"/>
      <c r="J171" s="152"/>
      <c r="K171" s="152"/>
      <c r="L171" s="152"/>
      <c r="M171" s="146"/>
      <c r="N171" s="146">
        <v>4.5</v>
      </c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  <c r="AA171" s="146"/>
      <c r="AB171" s="146"/>
      <c r="AC171" s="146"/>
      <c r="AD171" s="146"/>
      <c r="AE171" s="146"/>
      <c r="AF171" s="146">
        <v>3</v>
      </c>
      <c r="AG171" s="146"/>
      <c r="AH171" s="146"/>
      <c r="AI171" s="146"/>
      <c r="AJ171" s="146"/>
      <c r="AK171" s="146">
        <v>0.25</v>
      </c>
      <c r="AL171" s="146">
        <v>2</v>
      </c>
      <c r="AM171" s="146"/>
      <c r="AN171" s="146"/>
      <c r="AO171" s="146">
        <v>2.5</v>
      </c>
      <c r="AP171" s="146"/>
      <c r="AQ171" s="146"/>
      <c r="AR171" s="146"/>
      <c r="AS171" s="146"/>
      <c r="AT171" s="146">
        <v>0.75</v>
      </c>
      <c r="AU171" s="146"/>
      <c r="AV171" s="131"/>
      <c r="AW171" s="146"/>
      <c r="AX171" s="146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  <c r="BI171" s="147"/>
      <c r="BJ171" s="147"/>
      <c r="BK171" s="147"/>
      <c r="BL171" s="147"/>
    </row>
    <row r="172" spans="1:64" x14ac:dyDescent="0.25">
      <c r="A172" s="176" t="s">
        <v>323</v>
      </c>
      <c r="B172" s="151">
        <v>0.1</v>
      </c>
      <c r="C172" s="151">
        <f t="shared" si="6"/>
        <v>13.25</v>
      </c>
      <c r="D172" s="151"/>
      <c r="E172" s="152">
        <f t="shared" si="5"/>
        <v>0</v>
      </c>
      <c r="F172" s="152"/>
      <c r="G172" s="152"/>
      <c r="H172" s="152"/>
      <c r="I172" s="152"/>
      <c r="J172" s="152"/>
      <c r="K172" s="152"/>
      <c r="L172" s="152"/>
      <c r="M172" s="146"/>
      <c r="N172" s="146">
        <v>4.5</v>
      </c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  <c r="AA172" s="146"/>
      <c r="AB172" s="146"/>
      <c r="AC172" s="146"/>
      <c r="AD172" s="146"/>
      <c r="AE172" s="146"/>
      <c r="AF172" s="146">
        <v>3</v>
      </c>
      <c r="AG172" s="146"/>
      <c r="AH172" s="146"/>
      <c r="AI172" s="146"/>
      <c r="AJ172" s="146"/>
      <c r="AK172" s="146">
        <v>0.5</v>
      </c>
      <c r="AL172" s="146">
        <v>2</v>
      </c>
      <c r="AM172" s="146"/>
      <c r="AN172" s="146"/>
      <c r="AO172" s="146">
        <v>2.5</v>
      </c>
      <c r="AP172" s="146"/>
      <c r="AQ172" s="146"/>
      <c r="AR172" s="146"/>
      <c r="AS172" s="146"/>
      <c r="AT172" s="146">
        <v>0.75</v>
      </c>
      <c r="AU172" s="146"/>
      <c r="AV172" s="131"/>
      <c r="AW172" s="146"/>
      <c r="AX172" s="146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  <c r="BI172" s="147"/>
      <c r="BJ172" s="147"/>
      <c r="BK172" s="147"/>
      <c r="BL172" s="147"/>
    </row>
    <row r="173" spans="1:64" ht="15" customHeight="1" x14ac:dyDescent="0.25">
      <c r="A173" s="179" t="s">
        <v>324</v>
      </c>
      <c r="B173" s="151">
        <v>0.1</v>
      </c>
      <c r="C173" s="151">
        <f t="shared" si="6"/>
        <v>13.5</v>
      </c>
      <c r="D173" s="151"/>
      <c r="E173" s="152">
        <f t="shared" si="5"/>
        <v>0</v>
      </c>
      <c r="F173" s="152"/>
      <c r="G173" s="152"/>
      <c r="H173" s="152"/>
      <c r="I173" s="152"/>
      <c r="J173" s="152"/>
      <c r="K173" s="152"/>
      <c r="L173" s="152"/>
      <c r="M173" s="146"/>
      <c r="N173" s="146">
        <v>4.5</v>
      </c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  <c r="AA173" s="146">
        <v>0.5</v>
      </c>
      <c r="AB173" s="146"/>
      <c r="AC173" s="146"/>
      <c r="AD173" s="146"/>
      <c r="AE173" s="146"/>
      <c r="AF173" s="146">
        <v>3</v>
      </c>
      <c r="AG173" s="146"/>
      <c r="AH173" s="146"/>
      <c r="AI173" s="146"/>
      <c r="AJ173" s="146"/>
      <c r="AK173" s="146">
        <v>0.25</v>
      </c>
      <c r="AL173" s="146">
        <v>2</v>
      </c>
      <c r="AM173" s="146"/>
      <c r="AN173" s="146"/>
      <c r="AO173" s="146">
        <v>2.5</v>
      </c>
      <c r="AP173" s="146"/>
      <c r="AQ173" s="146"/>
      <c r="AR173" s="146"/>
      <c r="AS173" s="146"/>
      <c r="AT173" s="146">
        <v>0.75</v>
      </c>
      <c r="AU173" s="146"/>
      <c r="AV173" s="131"/>
      <c r="AW173" s="146"/>
      <c r="AX173" s="146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  <c r="BI173" s="147"/>
      <c r="BJ173" s="147"/>
      <c r="BK173" s="147"/>
      <c r="BL173" s="147"/>
    </row>
    <row r="174" spans="1:64" ht="3.75" customHeight="1" x14ac:dyDescent="0.25">
      <c r="A174" s="149"/>
      <c r="B174" s="151">
        <v>0.1</v>
      </c>
      <c r="C174" s="151">
        <f t="shared" si="6"/>
        <v>0</v>
      </c>
      <c r="D174" s="151"/>
      <c r="E174" s="152">
        <f t="shared" si="5"/>
        <v>0</v>
      </c>
      <c r="F174" s="145"/>
      <c r="G174" s="145"/>
      <c r="H174" s="145"/>
      <c r="I174" s="145"/>
      <c r="J174" s="145"/>
      <c r="K174" s="145"/>
      <c r="L174" s="145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  <c r="AA174" s="146"/>
      <c r="AB174" s="146"/>
      <c r="AC174" s="146"/>
      <c r="AD174" s="146"/>
      <c r="AE174" s="146"/>
      <c r="AF174" s="146"/>
      <c r="AG174" s="146"/>
      <c r="AH174" s="146"/>
      <c r="AI174" s="146"/>
      <c r="AJ174" s="146"/>
      <c r="AK174" s="146"/>
      <c r="AL174" s="146"/>
      <c r="AM174" s="146"/>
      <c r="AN174" s="146"/>
      <c r="AO174" s="146"/>
      <c r="AP174" s="146"/>
      <c r="AQ174" s="146"/>
      <c r="AR174" s="146"/>
      <c r="AS174" s="146"/>
      <c r="AT174" s="146"/>
      <c r="AU174" s="146"/>
      <c r="AV174" s="131"/>
      <c r="AW174" s="146"/>
      <c r="AX174" s="146"/>
      <c r="AY174" s="147"/>
      <c r="AZ174" s="147"/>
      <c r="BA174" s="147"/>
      <c r="BB174" s="147"/>
      <c r="BC174" s="147"/>
      <c r="BD174" s="147"/>
      <c r="BE174" s="147"/>
      <c r="BF174" s="147"/>
      <c r="BG174" s="147"/>
      <c r="BH174" s="147"/>
      <c r="BI174" s="147"/>
      <c r="BJ174" s="147"/>
      <c r="BK174" s="147"/>
      <c r="BL174" s="147"/>
    </row>
    <row r="175" spans="1:64" x14ac:dyDescent="0.25">
      <c r="A175" s="176" t="s">
        <v>325</v>
      </c>
      <c r="B175" s="151">
        <v>0.1</v>
      </c>
      <c r="C175" s="151">
        <f t="shared" si="6"/>
        <v>12.25</v>
      </c>
      <c r="D175" s="151"/>
      <c r="E175" s="152">
        <f t="shared" si="5"/>
        <v>0</v>
      </c>
      <c r="F175" s="152"/>
      <c r="G175" s="152"/>
      <c r="H175" s="152"/>
      <c r="I175" s="152"/>
      <c r="J175" s="152"/>
      <c r="K175" s="152"/>
      <c r="L175" s="152"/>
      <c r="M175" s="146"/>
      <c r="N175" s="146">
        <v>4.5</v>
      </c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6">
        <v>3</v>
      </c>
      <c r="AG175" s="146"/>
      <c r="AH175" s="146"/>
      <c r="AI175" s="146"/>
      <c r="AJ175" s="146"/>
      <c r="AK175" s="146">
        <v>0.25</v>
      </c>
      <c r="AL175" s="146">
        <v>2</v>
      </c>
      <c r="AM175" s="146"/>
      <c r="AN175" s="146"/>
      <c r="AO175" s="146">
        <v>2.5</v>
      </c>
      <c r="AP175" s="146"/>
      <c r="AQ175" s="146"/>
      <c r="AR175" s="146"/>
      <c r="AS175" s="146"/>
      <c r="AT175" s="146"/>
      <c r="AU175" s="146"/>
      <c r="AV175" s="131"/>
      <c r="AW175" s="146"/>
      <c r="AX175" s="146"/>
      <c r="AY175" s="147"/>
      <c r="AZ175" s="147"/>
      <c r="BA175" s="147"/>
      <c r="BB175" s="147"/>
      <c r="BC175" s="147"/>
      <c r="BD175" s="147"/>
      <c r="BE175" s="147"/>
      <c r="BF175" s="147"/>
      <c r="BG175" s="147"/>
      <c r="BH175" s="147"/>
      <c r="BI175" s="147"/>
      <c r="BJ175" s="147"/>
      <c r="BK175" s="147"/>
      <c r="BL175" s="147"/>
    </row>
    <row r="176" spans="1:64" x14ac:dyDescent="0.25">
      <c r="A176" s="176" t="s">
        <v>326</v>
      </c>
      <c r="B176" s="151">
        <v>0.1</v>
      </c>
      <c r="C176" s="151">
        <f t="shared" si="6"/>
        <v>14.25</v>
      </c>
      <c r="D176" s="151"/>
      <c r="E176" s="152">
        <f t="shared" si="5"/>
        <v>0</v>
      </c>
      <c r="F176" s="152"/>
      <c r="G176" s="152"/>
      <c r="H176" s="152"/>
      <c r="I176" s="152"/>
      <c r="J176" s="152"/>
      <c r="K176" s="152"/>
      <c r="L176" s="152"/>
      <c r="M176" s="146"/>
      <c r="N176" s="146">
        <v>4.5</v>
      </c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  <c r="AA176" s="146"/>
      <c r="AB176" s="146"/>
      <c r="AC176" s="146"/>
      <c r="AD176" s="146">
        <v>1</v>
      </c>
      <c r="AE176" s="146"/>
      <c r="AF176" s="146">
        <v>3</v>
      </c>
      <c r="AG176" s="146"/>
      <c r="AH176" s="146"/>
      <c r="AI176" s="146"/>
      <c r="AJ176" s="146">
        <v>1</v>
      </c>
      <c r="AK176" s="146">
        <v>0.25</v>
      </c>
      <c r="AL176" s="146">
        <v>2</v>
      </c>
      <c r="AM176" s="146"/>
      <c r="AN176" s="146"/>
      <c r="AO176" s="146">
        <v>2.5</v>
      </c>
      <c r="AP176" s="146"/>
      <c r="AQ176" s="146"/>
      <c r="AR176" s="146"/>
      <c r="AS176" s="146"/>
      <c r="AT176" s="146"/>
      <c r="AU176" s="146"/>
      <c r="AV176" s="131"/>
      <c r="AW176" s="146"/>
      <c r="AX176" s="146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  <c r="BI176" s="147"/>
      <c r="BJ176" s="147"/>
      <c r="BK176" s="147"/>
      <c r="BL176" s="147"/>
    </row>
    <row r="177" spans="1:64" x14ac:dyDescent="0.25">
      <c r="A177" s="176" t="s">
        <v>327</v>
      </c>
      <c r="B177" s="151">
        <v>0.1</v>
      </c>
      <c r="C177" s="151">
        <f t="shared" si="6"/>
        <v>16.75</v>
      </c>
      <c r="D177" s="151"/>
      <c r="E177" s="152">
        <f t="shared" si="5"/>
        <v>0</v>
      </c>
      <c r="F177" s="152"/>
      <c r="G177" s="152"/>
      <c r="H177" s="152"/>
      <c r="I177" s="152"/>
      <c r="J177" s="152"/>
      <c r="K177" s="152"/>
      <c r="L177" s="152"/>
      <c r="M177" s="146"/>
      <c r="N177" s="146">
        <v>4.5</v>
      </c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  <c r="AA177" s="146"/>
      <c r="AB177" s="146"/>
      <c r="AC177" s="146"/>
      <c r="AD177" s="146">
        <v>1</v>
      </c>
      <c r="AE177" s="146"/>
      <c r="AF177" s="146"/>
      <c r="AG177" s="146">
        <v>5</v>
      </c>
      <c r="AH177" s="146"/>
      <c r="AI177" s="146"/>
      <c r="AJ177" s="146"/>
      <c r="AK177" s="146">
        <v>0.25</v>
      </c>
      <c r="AL177" s="146">
        <v>2</v>
      </c>
      <c r="AM177" s="146"/>
      <c r="AN177" s="146"/>
      <c r="AO177" s="146">
        <v>2.5</v>
      </c>
      <c r="AP177" s="146"/>
      <c r="AQ177" s="146"/>
      <c r="AR177" s="146"/>
      <c r="AS177" s="146"/>
      <c r="AT177" s="146">
        <v>1.5</v>
      </c>
      <c r="AU177" s="146"/>
      <c r="AV177" s="131"/>
      <c r="AW177" s="146"/>
      <c r="AX177" s="146"/>
      <c r="AY177" s="147"/>
      <c r="AZ177" s="147"/>
      <c r="BA177" s="147"/>
      <c r="BB177" s="147"/>
      <c r="BC177" s="147"/>
      <c r="BD177" s="147"/>
      <c r="BE177" s="147"/>
      <c r="BF177" s="147"/>
      <c r="BG177" s="147"/>
      <c r="BH177" s="147"/>
      <c r="BI177" s="147"/>
      <c r="BJ177" s="147"/>
      <c r="BK177" s="147"/>
      <c r="BL177" s="147"/>
    </row>
    <row r="178" spans="1:64" x14ac:dyDescent="0.25">
      <c r="A178" s="175" t="s">
        <v>328</v>
      </c>
      <c r="B178" s="151">
        <v>0.1</v>
      </c>
      <c r="C178" s="151">
        <f t="shared" si="6"/>
        <v>0</v>
      </c>
      <c r="D178" s="151"/>
      <c r="E178" s="152">
        <f t="shared" ref="E178:E241" si="7">SUM(F178:L178)</f>
        <v>0</v>
      </c>
      <c r="F178" s="152"/>
      <c r="G178" s="152"/>
      <c r="H178" s="152"/>
      <c r="I178" s="152"/>
      <c r="J178" s="152"/>
      <c r="K178" s="152"/>
      <c r="L178" s="152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  <c r="AA178" s="146"/>
      <c r="AB178" s="146"/>
      <c r="AC178" s="146"/>
      <c r="AD178" s="146"/>
      <c r="AE178" s="146"/>
      <c r="AF178" s="146"/>
      <c r="AG178" s="146"/>
      <c r="AH178" s="146"/>
      <c r="AI178" s="146"/>
      <c r="AJ178" s="146"/>
      <c r="AK178" s="146"/>
      <c r="AL178" s="146"/>
      <c r="AM178" s="146"/>
      <c r="AN178" s="146"/>
      <c r="AO178" s="146"/>
      <c r="AP178" s="146"/>
      <c r="AQ178" s="146"/>
      <c r="AR178" s="146"/>
      <c r="AS178" s="146"/>
      <c r="AT178" s="146"/>
      <c r="AU178" s="146"/>
      <c r="AV178" s="131"/>
      <c r="AW178" s="146"/>
      <c r="AX178" s="146"/>
      <c r="AY178" s="147"/>
      <c r="AZ178" s="147"/>
      <c r="BA178" s="147"/>
      <c r="BB178" s="147"/>
      <c r="BC178" s="147"/>
      <c r="BD178" s="147"/>
      <c r="BE178" s="147"/>
      <c r="BF178" s="147"/>
      <c r="BG178" s="147"/>
      <c r="BH178" s="147"/>
      <c r="BI178" s="147"/>
      <c r="BJ178" s="147"/>
      <c r="BK178" s="147"/>
      <c r="BL178" s="147"/>
    </row>
    <row r="179" spans="1:64" x14ac:dyDescent="0.25">
      <c r="A179" s="175" t="s">
        <v>329</v>
      </c>
      <c r="B179" s="151">
        <v>0.1</v>
      </c>
      <c r="C179" s="151">
        <f t="shared" si="6"/>
        <v>0</v>
      </c>
      <c r="D179" s="151"/>
      <c r="E179" s="152">
        <f t="shared" si="7"/>
        <v>0</v>
      </c>
      <c r="F179" s="152"/>
      <c r="G179" s="152"/>
      <c r="H179" s="152"/>
      <c r="I179" s="152"/>
      <c r="J179" s="152"/>
      <c r="K179" s="152"/>
      <c r="L179" s="152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  <c r="AA179" s="146"/>
      <c r="AB179" s="146"/>
      <c r="AC179" s="146"/>
      <c r="AD179" s="146"/>
      <c r="AE179" s="146"/>
      <c r="AF179" s="146"/>
      <c r="AG179" s="146"/>
      <c r="AH179" s="146"/>
      <c r="AI179" s="146"/>
      <c r="AJ179" s="146"/>
      <c r="AK179" s="146"/>
      <c r="AL179" s="146"/>
      <c r="AM179" s="146"/>
      <c r="AN179" s="146"/>
      <c r="AO179" s="146"/>
      <c r="AP179" s="146"/>
      <c r="AQ179" s="146"/>
      <c r="AR179" s="146"/>
      <c r="AS179" s="146"/>
      <c r="AT179" s="146"/>
      <c r="AU179" s="146"/>
      <c r="AV179" s="131"/>
      <c r="AW179" s="146"/>
      <c r="AX179" s="146"/>
      <c r="AY179" s="147"/>
      <c r="AZ179" s="147"/>
      <c r="BA179" s="147"/>
      <c r="BB179" s="147"/>
      <c r="BC179" s="147"/>
      <c r="BD179" s="147"/>
      <c r="BE179" s="147"/>
      <c r="BF179" s="147"/>
      <c r="BG179" s="147"/>
      <c r="BH179" s="147"/>
      <c r="BI179" s="147"/>
      <c r="BJ179" s="147"/>
      <c r="BK179" s="147"/>
      <c r="BL179" s="147"/>
    </row>
    <row r="180" spans="1:64" x14ac:dyDescent="0.25">
      <c r="A180" s="175" t="s">
        <v>330</v>
      </c>
      <c r="B180" s="151">
        <v>0.1</v>
      </c>
      <c r="C180" s="151">
        <f t="shared" si="6"/>
        <v>0</v>
      </c>
      <c r="D180" s="151"/>
      <c r="E180" s="152">
        <f t="shared" si="7"/>
        <v>0</v>
      </c>
      <c r="F180" s="152"/>
      <c r="G180" s="152"/>
      <c r="H180" s="152"/>
      <c r="I180" s="152"/>
      <c r="J180" s="152"/>
      <c r="K180" s="152"/>
      <c r="L180" s="152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31"/>
      <c r="AW180" s="146"/>
      <c r="AX180" s="146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  <c r="BI180" s="147"/>
      <c r="BJ180" s="147"/>
      <c r="BK180" s="147"/>
      <c r="BL180" s="147"/>
    </row>
    <row r="181" spans="1:64" x14ac:dyDescent="0.25">
      <c r="A181" s="175" t="s">
        <v>331</v>
      </c>
      <c r="B181" s="151">
        <v>0.1</v>
      </c>
      <c r="C181" s="151">
        <f t="shared" si="6"/>
        <v>0</v>
      </c>
      <c r="D181" s="151"/>
      <c r="E181" s="152">
        <f t="shared" si="7"/>
        <v>0</v>
      </c>
      <c r="F181" s="152"/>
      <c r="G181" s="152"/>
      <c r="H181" s="152"/>
      <c r="I181" s="152"/>
      <c r="J181" s="152"/>
      <c r="K181" s="152"/>
      <c r="L181" s="152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  <c r="AA181" s="146"/>
      <c r="AB181" s="146"/>
      <c r="AC181" s="146"/>
      <c r="AD181" s="146"/>
      <c r="AE181" s="146"/>
      <c r="AF181" s="146"/>
      <c r="AG181" s="146"/>
      <c r="AH181" s="146"/>
      <c r="AI181" s="146"/>
      <c r="AJ181" s="146"/>
      <c r="AK181" s="146"/>
      <c r="AL181" s="146"/>
      <c r="AM181" s="146"/>
      <c r="AN181" s="146"/>
      <c r="AO181" s="146"/>
      <c r="AP181" s="146"/>
      <c r="AQ181" s="146"/>
      <c r="AR181" s="146"/>
      <c r="AS181" s="146"/>
      <c r="AT181" s="146"/>
      <c r="AU181" s="146"/>
      <c r="AV181" s="131"/>
      <c r="AW181" s="146"/>
      <c r="AX181" s="146"/>
      <c r="AY181" s="147"/>
      <c r="AZ181" s="147"/>
      <c r="BA181" s="147"/>
      <c r="BB181" s="147"/>
      <c r="BC181" s="147"/>
      <c r="BD181" s="147"/>
      <c r="BE181" s="147"/>
      <c r="BF181" s="147"/>
      <c r="BG181" s="147"/>
      <c r="BH181" s="147"/>
      <c r="BI181" s="147"/>
      <c r="BJ181" s="147"/>
      <c r="BK181" s="147"/>
      <c r="BL181" s="147"/>
    </row>
    <row r="182" spans="1:64" x14ac:dyDescent="0.25">
      <c r="A182" s="176" t="s">
        <v>332</v>
      </c>
      <c r="B182" s="151">
        <v>0.1</v>
      </c>
      <c r="C182" s="151">
        <f t="shared" si="6"/>
        <v>13</v>
      </c>
      <c r="D182" s="151"/>
      <c r="E182" s="152">
        <f t="shared" si="7"/>
        <v>0</v>
      </c>
      <c r="F182" s="152"/>
      <c r="G182" s="152"/>
      <c r="H182" s="152"/>
      <c r="I182" s="152"/>
      <c r="J182" s="152"/>
      <c r="K182" s="152"/>
      <c r="L182" s="152"/>
      <c r="M182" s="146"/>
      <c r="N182" s="146">
        <v>4.5</v>
      </c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  <c r="AA182" s="146"/>
      <c r="AB182" s="146"/>
      <c r="AC182" s="146"/>
      <c r="AD182" s="146"/>
      <c r="AE182" s="146"/>
      <c r="AF182" s="146">
        <v>3</v>
      </c>
      <c r="AG182" s="146"/>
      <c r="AH182" s="146"/>
      <c r="AI182" s="146"/>
      <c r="AJ182" s="146"/>
      <c r="AK182" s="146">
        <v>0.25</v>
      </c>
      <c r="AL182" s="146">
        <v>2</v>
      </c>
      <c r="AM182" s="146"/>
      <c r="AN182" s="146"/>
      <c r="AO182" s="146">
        <v>2.5</v>
      </c>
      <c r="AP182" s="146"/>
      <c r="AQ182" s="146"/>
      <c r="AR182" s="146"/>
      <c r="AS182" s="146"/>
      <c r="AT182" s="146">
        <v>0.75</v>
      </c>
      <c r="AU182" s="146"/>
      <c r="AV182" s="131"/>
      <c r="AW182" s="146"/>
      <c r="AX182" s="146"/>
      <c r="AY182" s="147"/>
      <c r="AZ182" s="147"/>
      <c r="BA182" s="147"/>
      <c r="BB182" s="147"/>
      <c r="BC182" s="147"/>
      <c r="BD182" s="147"/>
      <c r="BE182" s="147"/>
      <c r="BF182" s="147"/>
      <c r="BG182" s="147"/>
      <c r="BH182" s="147"/>
      <c r="BI182" s="147"/>
      <c r="BJ182" s="147"/>
      <c r="BK182" s="147"/>
      <c r="BL182" s="147"/>
    </row>
    <row r="183" spans="1:64" ht="15" customHeight="1" x14ac:dyDescent="0.25">
      <c r="A183" s="176" t="s">
        <v>333</v>
      </c>
      <c r="B183" s="151">
        <v>0.1</v>
      </c>
      <c r="C183" s="151">
        <f t="shared" si="6"/>
        <v>14.75</v>
      </c>
      <c r="D183" s="151"/>
      <c r="E183" s="152">
        <f t="shared" si="7"/>
        <v>0</v>
      </c>
      <c r="F183" s="152"/>
      <c r="G183" s="152"/>
      <c r="H183" s="152"/>
      <c r="I183" s="152"/>
      <c r="J183" s="152"/>
      <c r="K183" s="152"/>
      <c r="L183" s="152"/>
      <c r="M183" s="146"/>
      <c r="N183" s="146">
        <v>4.5</v>
      </c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  <c r="AA183" s="146">
        <v>0.5</v>
      </c>
      <c r="AB183" s="146"/>
      <c r="AC183" s="146"/>
      <c r="AD183" s="146"/>
      <c r="AE183" s="146"/>
      <c r="AF183" s="146"/>
      <c r="AG183" s="146">
        <v>5</v>
      </c>
      <c r="AH183" s="146"/>
      <c r="AI183" s="146"/>
      <c r="AJ183" s="146"/>
      <c r="AK183" s="146">
        <v>0.25</v>
      </c>
      <c r="AL183" s="146">
        <v>2</v>
      </c>
      <c r="AM183" s="146"/>
      <c r="AN183" s="146"/>
      <c r="AO183" s="146">
        <v>2.5</v>
      </c>
      <c r="AP183" s="146"/>
      <c r="AQ183" s="146"/>
      <c r="AR183" s="146"/>
      <c r="AS183" s="146"/>
      <c r="AT183" s="146"/>
      <c r="AU183" s="146"/>
      <c r="AV183" s="131"/>
      <c r="AW183" s="146"/>
      <c r="AX183" s="146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  <c r="BI183" s="147"/>
      <c r="BJ183" s="147"/>
      <c r="BK183" s="147"/>
      <c r="BL183" s="147"/>
    </row>
    <row r="184" spans="1:64" ht="15" customHeight="1" x14ac:dyDescent="0.25">
      <c r="A184" s="176" t="s">
        <v>334</v>
      </c>
      <c r="B184" s="151">
        <v>0.1</v>
      </c>
      <c r="C184" s="151">
        <f t="shared" si="6"/>
        <v>15</v>
      </c>
      <c r="D184" s="151"/>
      <c r="E184" s="152">
        <f t="shared" si="7"/>
        <v>0</v>
      </c>
      <c r="F184" s="152"/>
      <c r="G184" s="152"/>
      <c r="H184" s="152"/>
      <c r="I184" s="152"/>
      <c r="J184" s="152"/>
      <c r="K184" s="152"/>
      <c r="L184" s="152"/>
      <c r="M184" s="146"/>
      <c r="N184" s="146">
        <v>4.5</v>
      </c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  <c r="AA184" s="146"/>
      <c r="AB184" s="146"/>
      <c r="AC184" s="146"/>
      <c r="AD184" s="146"/>
      <c r="AE184" s="146"/>
      <c r="AF184" s="146"/>
      <c r="AG184" s="146">
        <v>5</v>
      </c>
      <c r="AH184" s="146"/>
      <c r="AI184" s="146"/>
      <c r="AJ184" s="146"/>
      <c r="AK184" s="146">
        <v>0.25</v>
      </c>
      <c r="AL184" s="146">
        <v>2</v>
      </c>
      <c r="AM184" s="146"/>
      <c r="AN184" s="146"/>
      <c r="AO184" s="146">
        <v>2.5</v>
      </c>
      <c r="AP184" s="146"/>
      <c r="AQ184" s="146"/>
      <c r="AR184" s="146"/>
      <c r="AS184" s="146"/>
      <c r="AT184" s="146">
        <v>0.75</v>
      </c>
      <c r="AU184" s="146"/>
      <c r="AV184" s="131"/>
      <c r="AW184" s="146"/>
      <c r="AX184" s="146"/>
      <c r="AY184" s="147"/>
      <c r="AZ184" s="147"/>
      <c r="BA184" s="147"/>
      <c r="BB184" s="147"/>
      <c r="BC184" s="147"/>
      <c r="BD184" s="147"/>
      <c r="BE184" s="147"/>
      <c r="BF184" s="147"/>
      <c r="BG184" s="147"/>
      <c r="BH184" s="147"/>
      <c r="BI184" s="147"/>
      <c r="BJ184" s="147"/>
      <c r="BK184" s="147"/>
      <c r="BL184" s="147"/>
    </row>
    <row r="185" spans="1:64" x14ac:dyDescent="0.25">
      <c r="A185" s="176" t="s">
        <v>335</v>
      </c>
      <c r="B185" s="151">
        <v>0.1</v>
      </c>
      <c r="C185" s="151">
        <f t="shared" si="6"/>
        <v>15</v>
      </c>
      <c r="D185" s="151"/>
      <c r="E185" s="152">
        <f t="shared" si="7"/>
        <v>0</v>
      </c>
      <c r="F185" s="152"/>
      <c r="G185" s="152"/>
      <c r="H185" s="152"/>
      <c r="I185" s="152"/>
      <c r="J185" s="152"/>
      <c r="K185" s="152"/>
      <c r="L185" s="152"/>
      <c r="M185" s="146"/>
      <c r="N185" s="146">
        <v>4.5</v>
      </c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6"/>
      <c r="AE185" s="146"/>
      <c r="AF185" s="146"/>
      <c r="AG185" s="146">
        <v>5</v>
      </c>
      <c r="AH185" s="146"/>
      <c r="AI185" s="146"/>
      <c r="AJ185" s="146"/>
      <c r="AK185" s="146">
        <v>0.25</v>
      </c>
      <c r="AL185" s="146">
        <v>2</v>
      </c>
      <c r="AM185" s="146"/>
      <c r="AN185" s="146"/>
      <c r="AO185" s="146">
        <v>2.5</v>
      </c>
      <c r="AP185" s="146"/>
      <c r="AQ185" s="146"/>
      <c r="AR185" s="146"/>
      <c r="AS185" s="146"/>
      <c r="AT185" s="146">
        <v>0.75</v>
      </c>
      <c r="AU185" s="146"/>
      <c r="AV185" s="131"/>
      <c r="AW185" s="146"/>
      <c r="AX185" s="146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  <c r="BI185" s="147"/>
      <c r="BJ185" s="147"/>
      <c r="BK185" s="147"/>
      <c r="BL185" s="147"/>
    </row>
    <row r="186" spans="1:64" x14ac:dyDescent="0.25">
      <c r="A186" s="176" t="s">
        <v>336</v>
      </c>
      <c r="B186" s="151">
        <v>0.1</v>
      </c>
      <c r="C186" s="151">
        <f t="shared" si="6"/>
        <v>17.25</v>
      </c>
      <c r="D186" s="151"/>
      <c r="E186" s="152">
        <f t="shared" si="7"/>
        <v>0</v>
      </c>
      <c r="F186" s="152"/>
      <c r="G186" s="152"/>
      <c r="H186" s="152"/>
      <c r="I186" s="152"/>
      <c r="J186" s="152"/>
      <c r="K186" s="152"/>
      <c r="L186" s="152"/>
      <c r="M186" s="146"/>
      <c r="N186" s="146">
        <v>4.5</v>
      </c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  <c r="AA186" s="146"/>
      <c r="AB186" s="146"/>
      <c r="AC186" s="146"/>
      <c r="AD186" s="146">
        <v>1</v>
      </c>
      <c r="AE186" s="146"/>
      <c r="AF186" s="146"/>
      <c r="AG186" s="146"/>
      <c r="AH186" s="146">
        <v>7</v>
      </c>
      <c r="AI186" s="146"/>
      <c r="AJ186" s="146"/>
      <c r="AK186" s="146">
        <v>0.25</v>
      </c>
      <c r="AL186" s="146">
        <v>2</v>
      </c>
      <c r="AM186" s="146"/>
      <c r="AN186" s="146"/>
      <c r="AO186" s="146">
        <v>2.5</v>
      </c>
      <c r="AP186" s="146"/>
      <c r="AQ186" s="146"/>
      <c r="AR186" s="146"/>
      <c r="AS186" s="146"/>
      <c r="AT186" s="146"/>
      <c r="AU186" s="146"/>
      <c r="AV186" s="131"/>
      <c r="AW186" s="146"/>
      <c r="AX186" s="146"/>
      <c r="AY186" s="147"/>
      <c r="AZ186" s="147"/>
      <c r="BA186" s="147"/>
      <c r="BB186" s="147"/>
      <c r="BC186" s="147"/>
      <c r="BD186" s="147"/>
      <c r="BE186" s="147"/>
      <c r="BF186" s="147"/>
      <c r="BG186" s="147"/>
      <c r="BH186" s="147"/>
      <c r="BI186" s="147"/>
      <c r="BJ186" s="147"/>
      <c r="BK186" s="147"/>
      <c r="BL186" s="147"/>
    </row>
    <row r="187" spans="1:64" x14ac:dyDescent="0.25">
      <c r="A187" s="176" t="s">
        <v>337</v>
      </c>
      <c r="B187" s="151">
        <v>0.1</v>
      </c>
      <c r="C187" s="151">
        <f t="shared" si="6"/>
        <v>13.25</v>
      </c>
      <c r="D187" s="151"/>
      <c r="E187" s="152">
        <f t="shared" si="7"/>
        <v>0</v>
      </c>
      <c r="F187" s="152"/>
      <c r="G187" s="152"/>
      <c r="H187" s="152"/>
      <c r="I187" s="152"/>
      <c r="J187" s="152"/>
      <c r="K187" s="152"/>
      <c r="L187" s="152"/>
      <c r="M187" s="146"/>
      <c r="N187" s="146">
        <v>4.5</v>
      </c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  <c r="AA187" s="146"/>
      <c r="AB187" s="146"/>
      <c r="AC187" s="146"/>
      <c r="AD187" s="146"/>
      <c r="AE187" s="146"/>
      <c r="AF187" s="146">
        <v>3</v>
      </c>
      <c r="AG187" s="146"/>
      <c r="AH187" s="146"/>
      <c r="AI187" s="146"/>
      <c r="AJ187" s="146">
        <v>1</v>
      </c>
      <c r="AK187" s="146">
        <v>0.25</v>
      </c>
      <c r="AL187" s="146">
        <v>2</v>
      </c>
      <c r="AM187" s="146"/>
      <c r="AN187" s="146"/>
      <c r="AO187" s="146">
        <v>2.5</v>
      </c>
      <c r="AP187" s="146"/>
      <c r="AQ187" s="146"/>
      <c r="AR187" s="146"/>
      <c r="AS187" s="146"/>
      <c r="AT187" s="146"/>
      <c r="AU187" s="146"/>
      <c r="AV187" s="131"/>
      <c r="AW187" s="146"/>
      <c r="AX187" s="146"/>
      <c r="AY187" s="147"/>
      <c r="AZ187" s="147"/>
      <c r="BA187" s="147"/>
      <c r="BB187" s="147"/>
      <c r="BC187" s="147"/>
      <c r="BD187" s="147"/>
      <c r="BE187" s="147"/>
      <c r="BF187" s="147"/>
      <c r="BG187" s="147"/>
      <c r="BH187" s="147"/>
      <c r="BI187" s="147"/>
      <c r="BJ187" s="147"/>
      <c r="BK187" s="147"/>
      <c r="BL187" s="147"/>
    </row>
    <row r="188" spans="1:64" x14ac:dyDescent="0.25">
      <c r="A188" s="176" t="s">
        <v>338</v>
      </c>
      <c r="B188" s="151">
        <v>0.1</v>
      </c>
      <c r="C188" s="151">
        <f t="shared" si="6"/>
        <v>20</v>
      </c>
      <c r="D188" s="151"/>
      <c r="E188" s="152">
        <f t="shared" si="7"/>
        <v>0</v>
      </c>
      <c r="F188" s="152"/>
      <c r="G188" s="152"/>
      <c r="H188" s="152"/>
      <c r="I188" s="152"/>
      <c r="J188" s="152"/>
      <c r="K188" s="152"/>
      <c r="L188" s="152"/>
      <c r="M188" s="146"/>
      <c r="N188" s="146">
        <v>4.5</v>
      </c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  <c r="AA188" s="146"/>
      <c r="AB188" s="146"/>
      <c r="AC188" s="146"/>
      <c r="AD188" s="146">
        <v>1</v>
      </c>
      <c r="AE188" s="146"/>
      <c r="AF188" s="146"/>
      <c r="AG188" s="146"/>
      <c r="AH188" s="146">
        <v>7</v>
      </c>
      <c r="AI188" s="146"/>
      <c r="AJ188" s="146">
        <v>2</v>
      </c>
      <c r="AK188" s="146">
        <v>0.25</v>
      </c>
      <c r="AL188" s="146">
        <v>2</v>
      </c>
      <c r="AM188" s="146"/>
      <c r="AN188" s="146"/>
      <c r="AO188" s="146">
        <v>2.5</v>
      </c>
      <c r="AP188" s="146"/>
      <c r="AQ188" s="146"/>
      <c r="AR188" s="146"/>
      <c r="AS188" s="146"/>
      <c r="AT188" s="146">
        <v>0.75</v>
      </c>
      <c r="AU188" s="146"/>
      <c r="AV188" s="131"/>
      <c r="AW188" s="146"/>
      <c r="AX188" s="146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  <c r="BI188" s="147"/>
      <c r="BJ188" s="147"/>
      <c r="BK188" s="147"/>
      <c r="BL188" s="147"/>
    </row>
    <row r="189" spans="1:64" ht="15" customHeight="1" x14ac:dyDescent="0.25">
      <c r="A189" s="176" t="s">
        <v>339</v>
      </c>
      <c r="B189" s="151">
        <v>0.1</v>
      </c>
      <c r="C189" s="151">
        <f t="shared" si="6"/>
        <v>15</v>
      </c>
      <c r="D189" s="151"/>
      <c r="E189" s="152">
        <f t="shared" si="7"/>
        <v>0</v>
      </c>
      <c r="F189" s="152"/>
      <c r="G189" s="152"/>
      <c r="H189" s="152"/>
      <c r="I189" s="152"/>
      <c r="J189" s="152"/>
      <c r="K189" s="152"/>
      <c r="L189" s="152"/>
      <c r="M189" s="146"/>
      <c r="N189" s="146">
        <v>4.5</v>
      </c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>
        <v>5</v>
      </c>
      <c r="AH189" s="146"/>
      <c r="AI189" s="146"/>
      <c r="AJ189" s="146"/>
      <c r="AK189" s="146">
        <v>0.25</v>
      </c>
      <c r="AL189" s="146">
        <v>2</v>
      </c>
      <c r="AM189" s="146"/>
      <c r="AN189" s="146"/>
      <c r="AO189" s="146">
        <v>2.5</v>
      </c>
      <c r="AP189" s="146"/>
      <c r="AQ189" s="146"/>
      <c r="AR189" s="146"/>
      <c r="AS189" s="146"/>
      <c r="AT189" s="146">
        <v>0.75</v>
      </c>
      <c r="AU189" s="146"/>
      <c r="AV189" s="131"/>
      <c r="AW189" s="146"/>
      <c r="AX189" s="146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7"/>
      <c r="BI189" s="147"/>
      <c r="BJ189" s="147"/>
      <c r="BK189" s="147"/>
      <c r="BL189" s="147"/>
    </row>
    <row r="190" spans="1:64" ht="3.75" customHeight="1" x14ac:dyDescent="0.25">
      <c r="A190" s="149"/>
      <c r="B190" s="151">
        <v>0.1</v>
      </c>
      <c r="C190" s="151">
        <f t="shared" si="6"/>
        <v>0</v>
      </c>
      <c r="D190" s="151"/>
      <c r="E190" s="152">
        <f t="shared" si="7"/>
        <v>0</v>
      </c>
      <c r="F190" s="145"/>
      <c r="G190" s="145"/>
      <c r="H190" s="145"/>
      <c r="I190" s="145"/>
      <c r="J190" s="145"/>
      <c r="K190" s="145"/>
      <c r="L190" s="145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  <c r="AA190" s="146"/>
      <c r="AB190" s="146"/>
      <c r="AC190" s="146"/>
      <c r="AD190" s="146"/>
      <c r="AE190" s="146"/>
      <c r="AF190" s="146"/>
      <c r="AG190" s="146"/>
      <c r="AH190" s="146"/>
      <c r="AI190" s="146"/>
      <c r="AJ190" s="146"/>
      <c r="AK190" s="146"/>
      <c r="AL190" s="146"/>
      <c r="AM190" s="146"/>
      <c r="AN190" s="146"/>
      <c r="AO190" s="146"/>
      <c r="AP190" s="146"/>
      <c r="AQ190" s="146"/>
      <c r="AR190" s="146"/>
      <c r="AS190" s="146"/>
      <c r="AT190" s="146"/>
      <c r="AU190" s="146"/>
      <c r="AV190" s="131"/>
      <c r="AW190" s="146"/>
      <c r="AX190" s="146"/>
      <c r="AY190" s="147"/>
      <c r="AZ190" s="147"/>
      <c r="BA190" s="147"/>
      <c r="BB190" s="147"/>
      <c r="BC190" s="147"/>
      <c r="BD190" s="147"/>
      <c r="BE190" s="147"/>
      <c r="BF190" s="147"/>
      <c r="BG190" s="147"/>
      <c r="BH190" s="147"/>
      <c r="BI190" s="147"/>
      <c r="BJ190" s="147"/>
      <c r="BK190" s="147"/>
      <c r="BL190" s="147"/>
    </row>
    <row r="191" spans="1:64" ht="15" customHeight="1" x14ac:dyDescent="0.25">
      <c r="A191" s="176" t="s">
        <v>340</v>
      </c>
      <c r="B191" s="151">
        <v>0.1</v>
      </c>
      <c r="C191" s="151">
        <f t="shared" si="6"/>
        <v>23.25</v>
      </c>
      <c r="D191" s="151"/>
      <c r="E191" s="152">
        <f t="shared" si="7"/>
        <v>0</v>
      </c>
      <c r="F191" s="152"/>
      <c r="G191" s="152"/>
      <c r="H191" s="152"/>
      <c r="I191" s="152"/>
      <c r="J191" s="152"/>
      <c r="K191" s="152"/>
      <c r="L191" s="152"/>
      <c r="M191" s="146"/>
      <c r="N191" s="146">
        <v>4.5</v>
      </c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  <c r="AA191" s="146"/>
      <c r="AB191" s="146"/>
      <c r="AC191" s="146"/>
      <c r="AD191" s="146"/>
      <c r="AE191" s="146"/>
      <c r="AF191" s="146"/>
      <c r="AG191" s="146">
        <v>5</v>
      </c>
      <c r="AH191" s="146"/>
      <c r="AI191" s="146"/>
      <c r="AJ191" s="146"/>
      <c r="AK191" s="146">
        <v>0.25</v>
      </c>
      <c r="AL191" s="146"/>
      <c r="AM191" s="146">
        <v>4</v>
      </c>
      <c r="AN191" s="146">
        <v>2</v>
      </c>
      <c r="AO191" s="146">
        <v>5</v>
      </c>
      <c r="AP191" s="146">
        <v>2.5</v>
      </c>
      <c r="AQ191" s="146"/>
      <c r="AR191" s="146"/>
      <c r="AS191" s="146"/>
      <c r="AT191" s="146"/>
      <c r="AU191" s="146"/>
      <c r="AV191" s="131"/>
      <c r="AW191" s="146"/>
      <c r="AX191" s="146"/>
      <c r="AY191" s="147"/>
      <c r="AZ191" s="147"/>
      <c r="BA191" s="147"/>
      <c r="BB191" s="147"/>
      <c r="BC191" s="147"/>
      <c r="BD191" s="147"/>
      <c r="BE191" s="147"/>
      <c r="BF191" s="147"/>
      <c r="BG191" s="147"/>
      <c r="BH191" s="147"/>
      <c r="BI191" s="147"/>
      <c r="BJ191" s="147"/>
      <c r="BK191" s="147"/>
      <c r="BL191" s="147"/>
    </row>
    <row r="192" spans="1:64" ht="15" customHeight="1" x14ac:dyDescent="0.25">
      <c r="A192" s="176" t="s">
        <v>341</v>
      </c>
      <c r="B192" s="151">
        <v>0.1</v>
      </c>
      <c r="C192" s="151">
        <f t="shared" si="6"/>
        <v>23.75</v>
      </c>
      <c r="D192" s="151"/>
      <c r="E192" s="152">
        <f t="shared" si="7"/>
        <v>0</v>
      </c>
      <c r="F192" s="152"/>
      <c r="G192" s="152"/>
      <c r="H192" s="152"/>
      <c r="I192" s="152"/>
      <c r="J192" s="152"/>
      <c r="K192" s="152"/>
      <c r="L192" s="152"/>
      <c r="M192" s="146"/>
      <c r="N192" s="146">
        <v>4.5</v>
      </c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  <c r="AA192" s="146">
        <v>0.5</v>
      </c>
      <c r="AB192" s="146"/>
      <c r="AC192" s="146"/>
      <c r="AD192" s="146"/>
      <c r="AE192" s="146"/>
      <c r="AF192" s="146"/>
      <c r="AG192" s="146">
        <v>5</v>
      </c>
      <c r="AH192" s="146"/>
      <c r="AI192" s="146"/>
      <c r="AJ192" s="146"/>
      <c r="AK192" s="146">
        <v>0.25</v>
      </c>
      <c r="AL192" s="146"/>
      <c r="AM192" s="146">
        <v>4</v>
      </c>
      <c r="AN192" s="146">
        <v>2</v>
      </c>
      <c r="AO192" s="146">
        <v>5</v>
      </c>
      <c r="AP192" s="146">
        <v>2.5</v>
      </c>
      <c r="AQ192" s="146"/>
      <c r="AR192" s="146"/>
      <c r="AS192" s="146"/>
      <c r="AT192" s="146"/>
      <c r="AU192" s="146"/>
      <c r="AV192" s="131"/>
      <c r="AW192" s="146"/>
      <c r="AX192" s="146"/>
      <c r="AY192" s="147"/>
      <c r="AZ192" s="147"/>
      <c r="BA192" s="147"/>
      <c r="BB192" s="147"/>
      <c r="BC192" s="147"/>
      <c r="BD192" s="147"/>
      <c r="BE192" s="147"/>
      <c r="BF192" s="147"/>
      <c r="BG192" s="147"/>
      <c r="BH192" s="147"/>
      <c r="BI192" s="147"/>
      <c r="BJ192" s="147"/>
      <c r="BK192" s="147"/>
      <c r="BL192" s="147"/>
    </row>
    <row r="193" spans="1:64" x14ac:dyDescent="0.25">
      <c r="A193" s="175" t="s">
        <v>342</v>
      </c>
      <c r="B193" s="151">
        <v>0.1</v>
      </c>
      <c r="C193" s="151">
        <f t="shared" si="6"/>
        <v>0</v>
      </c>
      <c r="D193" s="151"/>
      <c r="E193" s="152">
        <f t="shared" si="7"/>
        <v>0</v>
      </c>
      <c r="F193" s="152"/>
      <c r="G193" s="152"/>
      <c r="H193" s="152"/>
      <c r="I193" s="152"/>
      <c r="J193" s="152"/>
      <c r="K193" s="152"/>
      <c r="L193" s="152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  <c r="AA193" s="146"/>
      <c r="AB193" s="146"/>
      <c r="AC193" s="146"/>
      <c r="AD193" s="146"/>
      <c r="AE193" s="146"/>
      <c r="AF193" s="146"/>
      <c r="AG193" s="146"/>
      <c r="AH193" s="146"/>
      <c r="AI193" s="146"/>
      <c r="AJ193" s="146"/>
      <c r="AK193" s="146"/>
      <c r="AL193" s="146"/>
      <c r="AM193" s="146"/>
      <c r="AN193" s="146"/>
      <c r="AO193" s="146"/>
      <c r="AP193" s="146"/>
      <c r="AQ193" s="146"/>
      <c r="AR193" s="146"/>
      <c r="AS193" s="146"/>
      <c r="AT193" s="146"/>
      <c r="AU193" s="146"/>
      <c r="AV193" s="131"/>
      <c r="AW193" s="146"/>
      <c r="AX193" s="146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  <c r="BI193" s="147"/>
      <c r="BJ193" s="147"/>
      <c r="BK193" s="147"/>
      <c r="BL193" s="147"/>
    </row>
    <row r="194" spans="1:64" ht="15" customHeight="1" x14ac:dyDescent="0.25">
      <c r="A194" s="176" t="s">
        <v>343</v>
      </c>
      <c r="B194" s="151">
        <v>0.1</v>
      </c>
      <c r="C194" s="151">
        <f t="shared" si="6"/>
        <v>24.25</v>
      </c>
      <c r="D194" s="151"/>
      <c r="E194" s="152">
        <f t="shared" si="7"/>
        <v>0</v>
      </c>
      <c r="F194" s="152"/>
      <c r="G194" s="152"/>
      <c r="H194" s="152"/>
      <c r="I194" s="152"/>
      <c r="J194" s="152"/>
      <c r="K194" s="152"/>
      <c r="L194" s="152"/>
      <c r="M194" s="146"/>
      <c r="N194" s="146">
        <v>4.5</v>
      </c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  <c r="AA194" s="146"/>
      <c r="AB194" s="146"/>
      <c r="AC194" s="146"/>
      <c r="AD194" s="146"/>
      <c r="AE194" s="146"/>
      <c r="AF194" s="146"/>
      <c r="AG194" s="146">
        <v>5</v>
      </c>
      <c r="AH194" s="146"/>
      <c r="AI194" s="146"/>
      <c r="AJ194" s="146"/>
      <c r="AK194" s="146">
        <v>0.5</v>
      </c>
      <c r="AL194" s="146"/>
      <c r="AM194" s="146">
        <v>4</v>
      </c>
      <c r="AN194" s="146">
        <v>2</v>
      </c>
      <c r="AO194" s="146">
        <v>5</v>
      </c>
      <c r="AP194" s="146">
        <v>2.5</v>
      </c>
      <c r="AQ194" s="146"/>
      <c r="AR194" s="146"/>
      <c r="AS194" s="146"/>
      <c r="AT194" s="146">
        <v>0.75</v>
      </c>
      <c r="AU194" s="146"/>
      <c r="AV194" s="131"/>
      <c r="AW194" s="146"/>
      <c r="AX194" s="146"/>
      <c r="AY194" s="147"/>
      <c r="AZ194" s="147"/>
      <c r="BA194" s="147"/>
      <c r="BB194" s="147"/>
      <c r="BC194" s="147"/>
      <c r="BD194" s="147"/>
      <c r="BE194" s="147"/>
      <c r="BF194" s="147"/>
      <c r="BG194" s="147"/>
      <c r="BH194" s="147"/>
      <c r="BI194" s="147"/>
      <c r="BJ194" s="147"/>
      <c r="BK194" s="147"/>
      <c r="BL194" s="147"/>
    </row>
    <row r="195" spans="1:64" ht="15" customHeight="1" x14ac:dyDescent="0.25">
      <c r="A195" s="176" t="s">
        <v>344</v>
      </c>
      <c r="B195" s="151">
        <v>0.1</v>
      </c>
      <c r="C195" s="151">
        <f t="shared" si="6"/>
        <v>23.75</v>
      </c>
      <c r="D195" s="151"/>
      <c r="E195" s="152">
        <f t="shared" si="7"/>
        <v>0</v>
      </c>
      <c r="F195" s="152"/>
      <c r="G195" s="152"/>
      <c r="H195" s="152"/>
      <c r="I195" s="152"/>
      <c r="J195" s="152"/>
      <c r="K195" s="152"/>
      <c r="L195" s="152"/>
      <c r="M195" s="146"/>
      <c r="N195" s="146">
        <v>4.5</v>
      </c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  <c r="AA195" s="146"/>
      <c r="AB195" s="146"/>
      <c r="AC195" s="146"/>
      <c r="AD195" s="146">
        <v>1</v>
      </c>
      <c r="AE195" s="146"/>
      <c r="AF195" s="146"/>
      <c r="AG195" s="146">
        <v>5</v>
      </c>
      <c r="AH195" s="146"/>
      <c r="AI195" s="146"/>
      <c r="AJ195" s="146"/>
      <c r="AK195" s="146">
        <v>0.25</v>
      </c>
      <c r="AL195" s="146"/>
      <c r="AM195" s="146">
        <v>4</v>
      </c>
      <c r="AN195" s="146">
        <v>2</v>
      </c>
      <c r="AO195" s="146">
        <v>5</v>
      </c>
      <c r="AP195" s="146"/>
      <c r="AQ195" s="146">
        <v>2</v>
      </c>
      <c r="AR195" s="146"/>
      <c r="AS195" s="146"/>
      <c r="AT195" s="146"/>
      <c r="AU195" s="146"/>
      <c r="AV195" s="131"/>
      <c r="AW195" s="146"/>
      <c r="AX195" s="146"/>
      <c r="AY195" s="147"/>
      <c r="AZ195" s="147"/>
      <c r="BA195" s="147"/>
      <c r="BB195" s="147"/>
      <c r="BC195" s="147"/>
      <c r="BD195" s="147"/>
      <c r="BE195" s="147"/>
      <c r="BF195" s="147"/>
      <c r="BG195" s="147"/>
      <c r="BH195" s="147"/>
      <c r="BI195" s="147"/>
      <c r="BJ195" s="147"/>
      <c r="BK195" s="147"/>
      <c r="BL195" s="147"/>
    </row>
    <row r="196" spans="1:64" ht="15" customHeight="1" x14ac:dyDescent="0.25">
      <c r="A196" s="176" t="s">
        <v>345</v>
      </c>
      <c r="B196" s="151">
        <v>0.1</v>
      </c>
      <c r="C196" s="151">
        <f t="shared" si="6"/>
        <v>24.75</v>
      </c>
      <c r="D196" s="151"/>
      <c r="E196" s="152">
        <f t="shared" si="7"/>
        <v>0</v>
      </c>
      <c r="F196" s="152"/>
      <c r="G196" s="152"/>
      <c r="H196" s="152"/>
      <c r="I196" s="152"/>
      <c r="J196" s="152"/>
      <c r="K196" s="152"/>
      <c r="L196" s="152"/>
      <c r="M196" s="146"/>
      <c r="N196" s="146">
        <v>4.5</v>
      </c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  <c r="AA196" s="146"/>
      <c r="AB196" s="146"/>
      <c r="AC196" s="146"/>
      <c r="AD196" s="146">
        <v>1</v>
      </c>
      <c r="AE196" s="146"/>
      <c r="AF196" s="146"/>
      <c r="AG196" s="146">
        <v>5</v>
      </c>
      <c r="AH196" s="146"/>
      <c r="AI196" s="146"/>
      <c r="AJ196" s="146">
        <v>1</v>
      </c>
      <c r="AK196" s="146">
        <v>0.25</v>
      </c>
      <c r="AL196" s="146"/>
      <c r="AM196" s="146">
        <v>4</v>
      </c>
      <c r="AN196" s="146">
        <v>2</v>
      </c>
      <c r="AO196" s="146">
        <v>5</v>
      </c>
      <c r="AP196" s="146"/>
      <c r="AQ196" s="146">
        <v>2</v>
      </c>
      <c r="AR196" s="146"/>
      <c r="AS196" s="146"/>
      <c r="AT196" s="146"/>
      <c r="AU196" s="146"/>
      <c r="AV196" s="131"/>
      <c r="AW196" s="146"/>
      <c r="AX196" s="146"/>
      <c r="AY196" s="147"/>
      <c r="AZ196" s="147"/>
      <c r="BA196" s="147"/>
      <c r="BB196" s="147"/>
      <c r="BC196" s="147"/>
      <c r="BD196" s="147"/>
      <c r="BE196" s="147"/>
      <c r="BF196" s="147"/>
      <c r="BG196" s="147"/>
      <c r="BH196" s="147"/>
      <c r="BI196" s="147"/>
      <c r="BJ196" s="147"/>
      <c r="BK196" s="147"/>
      <c r="BL196" s="147"/>
    </row>
    <row r="197" spans="1:64" ht="15" customHeight="1" x14ac:dyDescent="0.25">
      <c r="A197" s="176" t="s">
        <v>346</v>
      </c>
      <c r="B197" s="151">
        <v>0.1</v>
      </c>
      <c r="C197" s="151">
        <f t="shared" si="6"/>
        <v>23.25</v>
      </c>
      <c r="D197" s="151"/>
      <c r="E197" s="152">
        <f t="shared" si="7"/>
        <v>0</v>
      </c>
      <c r="F197" s="152"/>
      <c r="G197" s="152"/>
      <c r="H197" s="152"/>
      <c r="I197" s="152"/>
      <c r="J197" s="152"/>
      <c r="K197" s="152"/>
      <c r="L197" s="152"/>
      <c r="M197" s="146"/>
      <c r="N197" s="146">
        <v>4.5</v>
      </c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  <c r="AA197" s="146"/>
      <c r="AB197" s="146"/>
      <c r="AC197" s="146"/>
      <c r="AD197" s="146"/>
      <c r="AE197" s="146"/>
      <c r="AF197" s="146"/>
      <c r="AG197" s="146">
        <v>5</v>
      </c>
      <c r="AH197" s="146"/>
      <c r="AI197" s="146"/>
      <c r="AJ197" s="146"/>
      <c r="AK197" s="146">
        <v>0.25</v>
      </c>
      <c r="AL197" s="146"/>
      <c r="AM197" s="146">
        <v>4</v>
      </c>
      <c r="AN197" s="146">
        <v>2</v>
      </c>
      <c r="AO197" s="146">
        <v>5</v>
      </c>
      <c r="AP197" s="146">
        <v>2.5</v>
      </c>
      <c r="AQ197" s="146"/>
      <c r="AR197" s="146"/>
      <c r="AS197" s="146"/>
      <c r="AT197" s="146"/>
      <c r="AU197" s="146"/>
      <c r="AV197" s="131"/>
      <c r="AW197" s="146"/>
      <c r="AX197" s="146"/>
      <c r="AY197" s="147"/>
      <c r="AZ197" s="147"/>
      <c r="BA197" s="147"/>
      <c r="BB197" s="147"/>
      <c r="BC197" s="147"/>
      <c r="BD197" s="147"/>
      <c r="BE197" s="147"/>
      <c r="BF197" s="147"/>
      <c r="BG197" s="147"/>
      <c r="BH197" s="147"/>
      <c r="BI197" s="147"/>
      <c r="BJ197" s="147"/>
      <c r="BK197" s="147"/>
      <c r="BL197" s="147"/>
    </row>
    <row r="198" spans="1:64" ht="15" customHeight="1" x14ac:dyDescent="0.25">
      <c r="A198" s="176" t="s">
        <v>347</v>
      </c>
      <c r="B198" s="151">
        <v>0.1</v>
      </c>
      <c r="C198" s="151">
        <f t="shared" ref="C198:C261" si="8">SUM(M198:AY198)</f>
        <v>24.25</v>
      </c>
      <c r="D198" s="151"/>
      <c r="E198" s="152">
        <f t="shared" si="7"/>
        <v>0</v>
      </c>
      <c r="F198" s="152"/>
      <c r="G198" s="152"/>
      <c r="H198" s="152"/>
      <c r="I198" s="152"/>
      <c r="J198" s="152"/>
      <c r="K198" s="152"/>
      <c r="L198" s="152"/>
      <c r="M198" s="146"/>
      <c r="N198" s="146">
        <v>4.5</v>
      </c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  <c r="AA198" s="146"/>
      <c r="AB198" s="146"/>
      <c r="AC198" s="146"/>
      <c r="AD198" s="146"/>
      <c r="AE198" s="146"/>
      <c r="AF198" s="146"/>
      <c r="AG198" s="146">
        <v>5</v>
      </c>
      <c r="AH198" s="146"/>
      <c r="AI198" s="146"/>
      <c r="AJ198" s="146"/>
      <c r="AK198" s="146">
        <v>0.5</v>
      </c>
      <c r="AL198" s="146"/>
      <c r="AM198" s="146">
        <v>4</v>
      </c>
      <c r="AN198" s="146">
        <v>2</v>
      </c>
      <c r="AO198" s="146">
        <v>5</v>
      </c>
      <c r="AP198" s="146">
        <v>2.5</v>
      </c>
      <c r="AQ198" s="146"/>
      <c r="AR198" s="146"/>
      <c r="AS198" s="146"/>
      <c r="AT198" s="146">
        <v>0.75</v>
      </c>
      <c r="AU198" s="146"/>
      <c r="AV198" s="131"/>
      <c r="AW198" s="146"/>
      <c r="AX198" s="146"/>
      <c r="AY198" s="147"/>
      <c r="AZ198" s="147"/>
      <c r="BA198" s="147"/>
      <c r="BB198" s="147"/>
      <c r="BC198" s="147"/>
      <c r="BD198" s="147"/>
      <c r="BE198" s="147"/>
      <c r="BF198" s="147"/>
      <c r="BG198" s="147"/>
      <c r="BH198" s="147"/>
      <c r="BI198" s="147"/>
      <c r="BJ198" s="147"/>
      <c r="BK198" s="147"/>
      <c r="BL198" s="147"/>
    </row>
    <row r="199" spans="1:64" ht="15" customHeight="1" x14ac:dyDescent="0.25">
      <c r="A199" s="176" t="s">
        <v>348</v>
      </c>
      <c r="B199" s="151">
        <v>0.1</v>
      </c>
      <c r="C199" s="151">
        <f t="shared" si="8"/>
        <v>24</v>
      </c>
      <c r="D199" s="151"/>
      <c r="E199" s="152">
        <f t="shared" si="7"/>
        <v>0</v>
      </c>
      <c r="F199" s="152"/>
      <c r="G199" s="152"/>
      <c r="H199" s="152"/>
      <c r="I199" s="152"/>
      <c r="J199" s="152"/>
      <c r="K199" s="152"/>
      <c r="L199" s="152"/>
      <c r="M199" s="146"/>
      <c r="N199" s="146">
        <v>4.5</v>
      </c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  <c r="AA199" s="146"/>
      <c r="AB199" s="146"/>
      <c r="AC199" s="146"/>
      <c r="AD199" s="146"/>
      <c r="AE199" s="146"/>
      <c r="AF199" s="146"/>
      <c r="AG199" s="146">
        <v>5</v>
      </c>
      <c r="AH199" s="146"/>
      <c r="AI199" s="146"/>
      <c r="AJ199" s="146"/>
      <c r="AK199" s="146">
        <v>0.25</v>
      </c>
      <c r="AL199" s="146"/>
      <c r="AM199" s="146">
        <v>4</v>
      </c>
      <c r="AN199" s="146">
        <v>2</v>
      </c>
      <c r="AO199" s="146">
        <v>5</v>
      </c>
      <c r="AP199" s="146">
        <v>2.5</v>
      </c>
      <c r="AQ199" s="146"/>
      <c r="AR199" s="146"/>
      <c r="AS199" s="146"/>
      <c r="AT199" s="146">
        <v>0.75</v>
      </c>
      <c r="AU199" s="146"/>
      <c r="AV199" s="131"/>
      <c r="AW199" s="146"/>
      <c r="AX199" s="146"/>
      <c r="AY199" s="147"/>
      <c r="AZ199" s="147"/>
      <c r="BA199" s="147"/>
      <c r="BB199" s="147"/>
      <c r="BC199" s="147"/>
      <c r="BD199" s="147"/>
      <c r="BE199" s="147"/>
      <c r="BF199" s="147"/>
      <c r="BG199" s="147"/>
      <c r="BH199" s="147"/>
      <c r="BI199" s="147"/>
      <c r="BJ199" s="147"/>
      <c r="BK199" s="147"/>
      <c r="BL199" s="147"/>
    </row>
    <row r="200" spans="1:64" ht="3.75" customHeight="1" x14ac:dyDescent="0.25">
      <c r="A200" s="149"/>
      <c r="B200" s="151">
        <v>0.1</v>
      </c>
      <c r="C200" s="151">
        <f t="shared" si="8"/>
        <v>0</v>
      </c>
      <c r="D200" s="151"/>
      <c r="E200" s="152">
        <f t="shared" si="7"/>
        <v>0</v>
      </c>
      <c r="F200" s="145"/>
      <c r="G200" s="145"/>
      <c r="H200" s="145"/>
      <c r="I200" s="145"/>
      <c r="J200" s="145"/>
      <c r="K200" s="145"/>
      <c r="L200" s="145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  <c r="AA200" s="146"/>
      <c r="AB200" s="146"/>
      <c r="AC200" s="146"/>
      <c r="AD200" s="146"/>
      <c r="AE200" s="146"/>
      <c r="AF200" s="146"/>
      <c r="AG200" s="146"/>
      <c r="AH200" s="146"/>
      <c r="AI200" s="146"/>
      <c r="AJ200" s="146"/>
      <c r="AK200" s="146"/>
      <c r="AL200" s="146"/>
      <c r="AM200" s="146"/>
      <c r="AN200" s="146"/>
      <c r="AO200" s="146"/>
      <c r="AP200" s="146"/>
      <c r="AQ200" s="146"/>
      <c r="AR200" s="146"/>
      <c r="AS200" s="146"/>
      <c r="AT200" s="146"/>
      <c r="AU200" s="146"/>
      <c r="AV200" s="131"/>
      <c r="AW200" s="146"/>
      <c r="AX200" s="146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  <c r="BI200" s="147"/>
      <c r="BJ200" s="147"/>
      <c r="BK200" s="147"/>
      <c r="BL200" s="147"/>
    </row>
    <row r="201" spans="1:64" ht="15" customHeight="1" x14ac:dyDescent="0.25">
      <c r="A201" s="176" t="s">
        <v>349</v>
      </c>
      <c r="B201" s="151">
        <v>0.1</v>
      </c>
      <c r="C201" s="151">
        <f t="shared" si="8"/>
        <v>9.5</v>
      </c>
      <c r="D201" s="151"/>
      <c r="E201" s="152">
        <f t="shared" si="7"/>
        <v>0</v>
      </c>
      <c r="F201" s="152"/>
      <c r="G201" s="152"/>
      <c r="H201" s="152"/>
      <c r="I201" s="152"/>
      <c r="J201" s="152"/>
      <c r="K201" s="152"/>
      <c r="L201" s="152"/>
      <c r="M201" s="146"/>
      <c r="N201" s="146">
        <v>4.5</v>
      </c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  <c r="AA201" s="146"/>
      <c r="AB201" s="146"/>
      <c r="AC201" s="146"/>
      <c r="AD201" s="146"/>
      <c r="AE201" s="146"/>
      <c r="AF201" s="146">
        <v>3</v>
      </c>
      <c r="AG201" s="146"/>
      <c r="AH201" s="146"/>
      <c r="AI201" s="146"/>
      <c r="AJ201" s="146"/>
      <c r="AK201" s="146">
        <v>0.5</v>
      </c>
      <c r="AL201" s="146"/>
      <c r="AM201" s="146"/>
      <c r="AN201" s="146"/>
      <c r="AO201" s="146"/>
      <c r="AP201" s="146"/>
      <c r="AQ201" s="146"/>
      <c r="AR201" s="146"/>
      <c r="AS201" s="146"/>
      <c r="AT201" s="146">
        <v>1.5</v>
      </c>
      <c r="AU201" s="146"/>
      <c r="AV201" s="131"/>
      <c r="AW201" s="146"/>
      <c r="AX201" s="146"/>
      <c r="AY201" s="147"/>
      <c r="AZ201" s="147"/>
      <c r="BA201" s="147"/>
      <c r="BB201" s="147"/>
      <c r="BC201" s="147"/>
      <c r="BD201" s="147"/>
      <c r="BE201" s="147"/>
      <c r="BF201" s="147"/>
      <c r="BG201" s="147"/>
      <c r="BH201" s="147"/>
      <c r="BI201" s="147"/>
      <c r="BJ201" s="147"/>
      <c r="BK201" s="147"/>
      <c r="BL201" s="147"/>
    </row>
    <row r="202" spans="1:64" ht="15" customHeight="1" x14ac:dyDescent="0.25">
      <c r="A202" s="176" t="s">
        <v>350</v>
      </c>
      <c r="B202" s="151">
        <v>0.1</v>
      </c>
      <c r="C202" s="151">
        <f t="shared" si="8"/>
        <v>11</v>
      </c>
      <c r="D202" s="151"/>
      <c r="E202" s="152">
        <f t="shared" si="7"/>
        <v>0</v>
      </c>
      <c r="F202" s="152"/>
      <c r="G202" s="152"/>
      <c r="H202" s="152"/>
      <c r="I202" s="152"/>
      <c r="J202" s="152"/>
      <c r="K202" s="152"/>
      <c r="L202" s="152"/>
      <c r="M202" s="146"/>
      <c r="N202" s="146">
        <v>4.5</v>
      </c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  <c r="AA202" s="146">
        <v>0.5</v>
      </c>
      <c r="AB202" s="146"/>
      <c r="AC202" s="146"/>
      <c r="AD202" s="146"/>
      <c r="AE202" s="146"/>
      <c r="AF202" s="146">
        <v>3</v>
      </c>
      <c r="AG202" s="146"/>
      <c r="AH202" s="146"/>
      <c r="AI202" s="146"/>
      <c r="AJ202" s="146"/>
      <c r="AK202" s="146">
        <v>0.5</v>
      </c>
      <c r="AL202" s="146"/>
      <c r="AM202" s="146"/>
      <c r="AN202" s="146"/>
      <c r="AO202" s="146"/>
      <c r="AP202" s="146">
        <v>2.5</v>
      </c>
      <c r="AQ202" s="146"/>
      <c r="AR202" s="146"/>
      <c r="AS202" s="146"/>
      <c r="AT202" s="146"/>
      <c r="AU202" s="146"/>
      <c r="AV202" s="131"/>
      <c r="AW202" s="146"/>
      <c r="AX202" s="146"/>
      <c r="AY202" s="147"/>
      <c r="AZ202" s="147"/>
      <c r="BA202" s="147"/>
      <c r="BB202" s="147"/>
      <c r="BC202" s="147"/>
      <c r="BD202" s="147"/>
      <c r="BE202" s="147"/>
      <c r="BF202" s="147"/>
      <c r="BG202" s="147"/>
      <c r="BH202" s="147"/>
      <c r="BI202" s="147"/>
      <c r="BJ202" s="147"/>
      <c r="BK202" s="147"/>
      <c r="BL202" s="147"/>
    </row>
    <row r="203" spans="1:64" ht="15" customHeight="1" x14ac:dyDescent="0.25">
      <c r="A203" s="176" t="s">
        <v>351</v>
      </c>
      <c r="B203" s="151">
        <v>0.1</v>
      </c>
      <c r="C203" s="151">
        <f t="shared" si="8"/>
        <v>11</v>
      </c>
      <c r="D203" s="151"/>
      <c r="E203" s="152">
        <f t="shared" si="7"/>
        <v>0</v>
      </c>
      <c r="F203" s="152"/>
      <c r="G203" s="152"/>
      <c r="H203" s="152"/>
      <c r="I203" s="152"/>
      <c r="J203" s="152"/>
      <c r="K203" s="152"/>
      <c r="L203" s="152"/>
      <c r="M203" s="146"/>
      <c r="N203" s="146">
        <v>4.5</v>
      </c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  <c r="AA203" s="146"/>
      <c r="AB203" s="146"/>
      <c r="AC203" s="146"/>
      <c r="AD203" s="146">
        <v>1</v>
      </c>
      <c r="AE203" s="146"/>
      <c r="AF203" s="146"/>
      <c r="AG203" s="146">
        <v>5</v>
      </c>
      <c r="AH203" s="146"/>
      <c r="AI203" s="146"/>
      <c r="AJ203" s="146"/>
      <c r="AK203" s="146">
        <v>0.5</v>
      </c>
      <c r="AL203" s="146"/>
      <c r="AM203" s="146"/>
      <c r="AN203" s="146"/>
      <c r="AO203" s="146"/>
      <c r="AP203" s="146"/>
      <c r="AQ203" s="146"/>
      <c r="AR203" s="146"/>
      <c r="AS203" s="146"/>
      <c r="AT203" s="146"/>
      <c r="AU203" s="146"/>
      <c r="AV203" s="131"/>
      <c r="AW203" s="146"/>
      <c r="AX203" s="146"/>
      <c r="AY203" s="147"/>
      <c r="AZ203" s="147"/>
      <c r="BA203" s="147"/>
      <c r="BB203" s="147"/>
      <c r="BC203" s="147"/>
      <c r="BD203" s="147"/>
      <c r="BE203" s="147"/>
      <c r="BF203" s="147"/>
      <c r="BG203" s="147"/>
      <c r="BH203" s="147"/>
      <c r="BI203" s="147"/>
      <c r="BJ203" s="147"/>
      <c r="BK203" s="147"/>
      <c r="BL203" s="147"/>
    </row>
    <row r="204" spans="1:64" ht="15" customHeight="1" x14ac:dyDescent="0.25">
      <c r="A204" s="176" t="s">
        <v>352</v>
      </c>
      <c r="B204" s="151">
        <v>0.1</v>
      </c>
      <c r="C204" s="151">
        <f t="shared" si="8"/>
        <v>13.5</v>
      </c>
      <c r="D204" s="151"/>
      <c r="E204" s="152">
        <f t="shared" si="7"/>
        <v>0</v>
      </c>
      <c r="F204" s="152"/>
      <c r="G204" s="152"/>
      <c r="H204" s="152"/>
      <c r="I204" s="152"/>
      <c r="J204" s="152"/>
      <c r="K204" s="152"/>
      <c r="L204" s="152"/>
      <c r="M204" s="146"/>
      <c r="N204" s="146">
        <v>4.5</v>
      </c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  <c r="AA204" s="146"/>
      <c r="AB204" s="146"/>
      <c r="AC204" s="146"/>
      <c r="AD204" s="146">
        <v>1</v>
      </c>
      <c r="AE204" s="146"/>
      <c r="AF204" s="146"/>
      <c r="AG204" s="146">
        <v>5</v>
      </c>
      <c r="AH204" s="146"/>
      <c r="AI204" s="146"/>
      <c r="AJ204" s="146"/>
      <c r="AK204" s="146">
        <v>0.5</v>
      </c>
      <c r="AL204" s="146"/>
      <c r="AM204" s="146"/>
      <c r="AN204" s="146"/>
      <c r="AO204" s="146"/>
      <c r="AP204" s="146">
        <v>2.5</v>
      </c>
      <c r="AQ204" s="146"/>
      <c r="AR204" s="146"/>
      <c r="AS204" s="146"/>
      <c r="AT204" s="146"/>
      <c r="AU204" s="146"/>
      <c r="AV204" s="131"/>
      <c r="AW204" s="146"/>
      <c r="AX204" s="146"/>
      <c r="AY204" s="147"/>
      <c r="AZ204" s="147"/>
      <c r="BA204" s="147"/>
      <c r="BB204" s="147"/>
      <c r="BC204" s="147"/>
      <c r="BD204" s="147"/>
      <c r="BE204" s="147"/>
      <c r="BF204" s="147"/>
      <c r="BG204" s="147"/>
      <c r="BH204" s="147"/>
      <c r="BI204" s="147"/>
      <c r="BJ204" s="147"/>
      <c r="BK204" s="147"/>
      <c r="BL204" s="147"/>
    </row>
    <row r="205" spans="1:64" ht="15" customHeight="1" x14ac:dyDescent="0.25">
      <c r="A205" s="176" t="s">
        <v>353</v>
      </c>
      <c r="B205" s="151">
        <v>0.1</v>
      </c>
      <c r="C205" s="151">
        <f t="shared" si="8"/>
        <v>14.25</v>
      </c>
      <c r="D205" s="151"/>
      <c r="E205" s="152">
        <f t="shared" si="7"/>
        <v>0</v>
      </c>
      <c r="F205" s="152"/>
      <c r="G205" s="152"/>
      <c r="H205" s="152"/>
      <c r="I205" s="152"/>
      <c r="J205" s="152"/>
      <c r="K205" s="152"/>
      <c r="L205" s="152"/>
      <c r="M205" s="146"/>
      <c r="N205" s="146">
        <v>4.5</v>
      </c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  <c r="AA205" s="146"/>
      <c r="AB205" s="146"/>
      <c r="AC205" s="146"/>
      <c r="AD205" s="146">
        <v>1</v>
      </c>
      <c r="AE205" s="146"/>
      <c r="AF205" s="146"/>
      <c r="AG205" s="146">
        <v>5</v>
      </c>
      <c r="AH205" s="146"/>
      <c r="AI205" s="146"/>
      <c r="AJ205" s="146"/>
      <c r="AK205" s="146">
        <v>0.5</v>
      </c>
      <c r="AL205" s="146"/>
      <c r="AM205" s="146"/>
      <c r="AN205" s="146"/>
      <c r="AO205" s="146"/>
      <c r="AP205" s="146">
        <v>2.5</v>
      </c>
      <c r="AQ205" s="146"/>
      <c r="AR205" s="146"/>
      <c r="AS205" s="146"/>
      <c r="AT205" s="146">
        <v>0.75</v>
      </c>
      <c r="AU205" s="146"/>
      <c r="AV205" s="131"/>
      <c r="AW205" s="146"/>
      <c r="AX205" s="146"/>
      <c r="AY205" s="147"/>
      <c r="AZ205" s="147"/>
      <c r="BA205" s="147"/>
      <c r="BB205" s="147"/>
      <c r="BC205" s="147"/>
      <c r="BD205" s="147"/>
      <c r="BE205" s="147"/>
      <c r="BF205" s="147"/>
      <c r="BG205" s="147"/>
      <c r="BH205" s="147"/>
      <c r="BI205" s="147"/>
      <c r="BJ205" s="147"/>
      <c r="BK205" s="147"/>
      <c r="BL205" s="147"/>
    </row>
    <row r="206" spans="1:64" ht="15" customHeight="1" x14ac:dyDescent="0.25">
      <c r="A206" s="175" t="s">
        <v>354</v>
      </c>
      <c r="B206" s="151">
        <v>0.1</v>
      </c>
      <c r="C206" s="151">
        <f t="shared" si="8"/>
        <v>0</v>
      </c>
      <c r="D206" s="151"/>
      <c r="E206" s="152">
        <f t="shared" si="7"/>
        <v>0</v>
      </c>
      <c r="F206" s="152"/>
      <c r="G206" s="152"/>
      <c r="H206" s="152"/>
      <c r="I206" s="152"/>
      <c r="J206" s="152"/>
      <c r="K206" s="152"/>
      <c r="L206" s="152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  <c r="AA206" s="146"/>
      <c r="AB206" s="146"/>
      <c r="AC206" s="146"/>
      <c r="AD206" s="146"/>
      <c r="AE206" s="146"/>
      <c r="AF206" s="146"/>
      <c r="AG206" s="146"/>
      <c r="AH206" s="146"/>
      <c r="AI206" s="146"/>
      <c r="AJ206" s="146"/>
      <c r="AK206" s="146"/>
      <c r="AL206" s="146"/>
      <c r="AM206" s="146"/>
      <c r="AN206" s="146"/>
      <c r="AO206" s="146"/>
      <c r="AP206" s="146"/>
      <c r="AQ206" s="146"/>
      <c r="AR206" s="146"/>
      <c r="AS206" s="146"/>
      <c r="AT206" s="146"/>
      <c r="AU206" s="146"/>
      <c r="AV206" s="131"/>
      <c r="AW206" s="146"/>
      <c r="AX206" s="146"/>
      <c r="AY206" s="147"/>
      <c r="AZ206" s="147"/>
      <c r="BA206" s="147"/>
      <c r="BB206" s="147"/>
      <c r="BC206" s="147"/>
      <c r="BD206" s="147"/>
      <c r="BE206" s="147"/>
      <c r="BF206" s="147"/>
      <c r="BG206" s="147"/>
      <c r="BH206" s="147"/>
      <c r="BI206" s="147"/>
      <c r="BJ206" s="147"/>
      <c r="BK206" s="147"/>
      <c r="BL206" s="147"/>
    </row>
    <row r="207" spans="1:64" ht="15" customHeight="1" x14ac:dyDescent="0.25">
      <c r="A207" s="176" t="s">
        <v>355</v>
      </c>
      <c r="B207" s="151">
        <v>0.1</v>
      </c>
      <c r="C207" s="151">
        <f t="shared" si="8"/>
        <v>17.5</v>
      </c>
      <c r="D207" s="151"/>
      <c r="E207" s="152">
        <f t="shared" si="7"/>
        <v>0</v>
      </c>
      <c r="F207" s="152"/>
      <c r="G207" s="152"/>
      <c r="H207" s="152"/>
      <c r="I207" s="152"/>
      <c r="J207" s="152"/>
      <c r="K207" s="152"/>
      <c r="L207" s="152"/>
      <c r="M207" s="146"/>
      <c r="N207" s="146">
        <v>4.5</v>
      </c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146"/>
      <c r="AD207" s="146">
        <v>1</v>
      </c>
      <c r="AE207" s="146"/>
      <c r="AF207" s="146"/>
      <c r="AG207" s="146">
        <v>5</v>
      </c>
      <c r="AH207" s="146"/>
      <c r="AI207" s="146"/>
      <c r="AJ207" s="146"/>
      <c r="AK207" s="146">
        <v>0.5</v>
      </c>
      <c r="AL207" s="146"/>
      <c r="AM207" s="146"/>
      <c r="AN207" s="146"/>
      <c r="AO207" s="146"/>
      <c r="AP207" s="146">
        <v>2.5</v>
      </c>
      <c r="AQ207" s="146">
        <v>4</v>
      </c>
      <c r="AR207" s="146"/>
      <c r="AS207" s="146"/>
      <c r="AT207" s="146"/>
      <c r="AU207" s="146"/>
      <c r="AV207" s="131"/>
      <c r="AW207" s="146"/>
      <c r="AX207" s="146"/>
      <c r="AY207" s="147"/>
      <c r="AZ207" s="147"/>
      <c r="BA207" s="147"/>
      <c r="BB207" s="147"/>
      <c r="BC207" s="147"/>
      <c r="BD207" s="147"/>
      <c r="BE207" s="147"/>
      <c r="BF207" s="147"/>
      <c r="BG207" s="147"/>
      <c r="BH207" s="147"/>
      <c r="BI207" s="147"/>
      <c r="BJ207" s="147"/>
      <c r="BK207" s="147"/>
      <c r="BL207" s="147"/>
    </row>
    <row r="208" spans="1:64" ht="15" customHeight="1" x14ac:dyDescent="0.25">
      <c r="A208" s="176" t="s">
        <v>356</v>
      </c>
      <c r="B208" s="151">
        <v>0.1</v>
      </c>
      <c r="C208" s="151">
        <f t="shared" si="8"/>
        <v>16</v>
      </c>
      <c r="D208" s="151"/>
      <c r="E208" s="152">
        <f t="shared" si="7"/>
        <v>0</v>
      </c>
      <c r="F208" s="152"/>
      <c r="G208" s="152"/>
      <c r="H208" s="152"/>
      <c r="I208" s="152"/>
      <c r="J208" s="152"/>
      <c r="K208" s="152"/>
      <c r="L208" s="152"/>
      <c r="M208" s="146"/>
      <c r="N208" s="146">
        <v>4.5</v>
      </c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  <c r="AA208" s="146">
        <v>0.5</v>
      </c>
      <c r="AB208" s="146"/>
      <c r="AC208" s="146"/>
      <c r="AD208" s="146"/>
      <c r="AE208" s="146"/>
      <c r="AF208" s="146"/>
      <c r="AG208" s="146"/>
      <c r="AH208" s="146">
        <v>7</v>
      </c>
      <c r="AI208" s="146"/>
      <c r="AJ208" s="146"/>
      <c r="AK208" s="146">
        <v>0.5</v>
      </c>
      <c r="AL208" s="146"/>
      <c r="AM208" s="146"/>
      <c r="AN208" s="146"/>
      <c r="AO208" s="146"/>
      <c r="AP208" s="146"/>
      <c r="AQ208" s="146">
        <v>2</v>
      </c>
      <c r="AR208" s="146"/>
      <c r="AS208" s="146"/>
      <c r="AT208" s="146">
        <v>1.5</v>
      </c>
      <c r="AU208" s="146"/>
      <c r="AV208" s="131"/>
      <c r="AW208" s="146"/>
      <c r="AX208" s="146"/>
      <c r="AY208" s="147"/>
      <c r="AZ208" s="147"/>
      <c r="BA208" s="147"/>
      <c r="BB208" s="147"/>
      <c r="BC208" s="147"/>
      <c r="BD208" s="147"/>
      <c r="BE208" s="147"/>
      <c r="BF208" s="147"/>
      <c r="BG208" s="147"/>
      <c r="BH208" s="147"/>
      <c r="BI208" s="147"/>
      <c r="BJ208" s="147"/>
      <c r="BK208" s="147"/>
      <c r="BL208" s="147"/>
    </row>
    <row r="209" spans="1:64" ht="15" customHeight="1" x14ac:dyDescent="0.25">
      <c r="A209" s="176" t="s">
        <v>357</v>
      </c>
      <c r="B209" s="151">
        <v>0.1</v>
      </c>
      <c r="C209" s="151">
        <f t="shared" si="8"/>
        <v>15</v>
      </c>
      <c r="D209" s="151"/>
      <c r="E209" s="152">
        <f t="shared" si="7"/>
        <v>0</v>
      </c>
      <c r="F209" s="152"/>
      <c r="G209" s="152"/>
      <c r="H209" s="152"/>
      <c r="I209" s="152"/>
      <c r="J209" s="152"/>
      <c r="K209" s="152"/>
      <c r="L209" s="152"/>
      <c r="M209" s="146"/>
      <c r="N209" s="146">
        <v>4.5</v>
      </c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  <c r="AA209" s="146"/>
      <c r="AB209" s="146"/>
      <c r="AC209" s="146"/>
      <c r="AD209" s="146">
        <v>1</v>
      </c>
      <c r="AE209" s="146"/>
      <c r="AF209" s="146"/>
      <c r="AG209" s="146"/>
      <c r="AH209" s="146">
        <v>7</v>
      </c>
      <c r="AI209" s="146"/>
      <c r="AJ209" s="146"/>
      <c r="AK209" s="146">
        <v>0.5</v>
      </c>
      <c r="AL209" s="146"/>
      <c r="AM209" s="146"/>
      <c r="AN209" s="146"/>
      <c r="AO209" s="146"/>
      <c r="AP209" s="146"/>
      <c r="AQ209" s="146">
        <v>2</v>
      </c>
      <c r="AR209" s="146"/>
      <c r="AS209" s="146"/>
      <c r="AT209" s="146"/>
      <c r="AU209" s="146"/>
      <c r="AV209" s="131"/>
      <c r="AW209" s="146"/>
      <c r="AX209" s="146"/>
      <c r="AY209" s="147"/>
      <c r="AZ209" s="147"/>
      <c r="BA209" s="147"/>
      <c r="BB209" s="147"/>
      <c r="BC209" s="147"/>
      <c r="BD209" s="147"/>
      <c r="BE209" s="147"/>
      <c r="BF209" s="147"/>
      <c r="BG209" s="147"/>
      <c r="BH209" s="147"/>
      <c r="BI209" s="147"/>
      <c r="BJ209" s="147"/>
      <c r="BK209" s="147"/>
      <c r="BL209" s="147"/>
    </row>
    <row r="210" spans="1:64" ht="15" customHeight="1" x14ac:dyDescent="0.25">
      <c r="A210" s="176" t="s">
        <v>358</v>
      </c>
      <c r="B210" s="151">
        <v>0.1</v>
      </c>
      <c r="C210" s="151">
        <f t="shared" si="8"/>
        <v>18.25</v>
      </c>
      <c r="D210" s="151"/>
      <c r="E210" s="152">
        <f t="shared" si="7"/>
        <v>0</v>
      </c>
      <c r="F210" s="152"/>
      <c r="G210" s="152"/>
      <c r="H210" s="152"/>
      <c r="I210" s="152"/>
      <c r="J210" s="152"/>
      <c r="K210" s="152"/>
      <c r="L210" s="152"/>
      <c r="M210" s="146"/>
      <c r="N210" s="146">
        <v>4.5</v>
      </c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  <c r="AA210" s="146"/>
      <c r="AB210" s="146"/>
      <c r="AC210" s="146"/>
      <c r="AD210" s="146">
        <v>1</v>
      </c>
      <c r="AE210" s="146"/>
      <c r="AF210" s="146"/>
      <c r="AG210" s="146"/>
      <c r="AH210" s="146">
        <v>7</v>
      </c>
      <c r="AI210" s="146"/>
      <c r="AJ210" s="146"/>
      <c r="AK210" s="146">
        <v>0.5</v>
      </c>
      <c r="AL210" s="146"/>
      <c r="AM210" s="146"/>
      <c r="AN210" s="146"/>
      <c r="AO210" s="146"/>
      <c r="AP210" s="146">
        <v>2.5</v>
      </c>
      <c r="AQ210" s="146">
        <v>2</v>
      </c>
      <c r="AR210" s="146"/>
      <c r="AS210" s="146"/>
      <c r="AT210" s="146">
        <v>0.75</v>
      </c>
      <c r="AU210" s="146"/>
      <c r="AV210" s="131"/>
      <c r="AW210" s="146"/>
      <c r="AX210" s="146"/>
      <c r="AY210" s="147"/>
      <c r="AZ210" s="147"/>
      <c r="BA210" s="147"/>
      <c r="BB210" s="147"/>
      <c r="BC210" s="147"/>
      <c r="BD210" s="147"/>
      <c r="BE210" s="147"/>
      <c r="BF210" s="147"/>
      <c r="BG210" s="147"/>
      <c r="BH210" s="147"/>
      <c r="BI210" s="147"/>
      <c r="BJ210" s="147"/>
      <c r="BK210" s="147"/>
      <c r="BL210" s="147"/>
    </row>
    <row r="211" spans="1:64" ht="15" customHeight="1" x14ac:dyDescent="0.25">
      <c r="A211" s="176" t="s">
        <v>359</v>
      </c>
      <c r="B211" s="151">
        <v>0.1</v>
      </c>
      <c r="C211" s="151">
        <f t="shared" si="8"/>
        <v>17</v>
      </c>
      <c r="D211" s="151"/>
      <c r="E211" s="152">
        <f t="shared" si="7"/>
        <v>0</v>
      </c>
      <c r="F211" s="152"/>
      <c r="G211" s="152"/>
      <c r="H211" s="152"/>
      <c r="I211" s="152"/>
      <c r="J211" s="152"/>
      <c r="K211" s="152"/>
      <c r="L211" s="152"/>
      <c r="M211" s="146"/>
      <c r="N211" s="146">
        <v>4.5</v>
      </c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  <c r="AA211" s="146"/>
      <c r="AB211" s="146"/>
      <c r="AC211" s="146"/>
      <c r="AD211" s="146">
        <v>1</v>
      </c>
      <c r="AE211" s="146"/>
      <c r="AF211" s="146"/>
      <c r="AG211" s="146"/>
      <c r="AH211" s="146"/>
      <c r="AI211" s="146">
        <v>9</v>
      </c>
      <c r="AJ211" s="146"/>
      <c r="AK211" s="146">
        <v>0.5</v>
      </c>
      <c r="AL211" s="146"/>
      <c r="AM211" s="146"/>
      <c r="AN211" s="146"/>
      <c r="AO211" s="146"/>
      <c r="AP211" s="146"/>
      <c r="AQ211" s="146">
        <v>2</v>
      </c>
      <c r="AR211" s="146"/>
      <c r="AS211" s="146"/>
      <c r="AT211" s="146"/>
      <c r="AU211" s="146"/>
      <c r="AV211" s="131"/>
      <c r="AW211" s="146"/>
      <c r="AX211" s="146"/>
      <c r="AY211" s="147"/>
      <c r="AZ211" s="147"/>
      <c r="BA211" s="147"/>
      <c r="BB211" s="147"/>
      <c r="BC211" s="147"/>
      <c r="BD211" s="147"/>
      <c r="BE211" s="147"/>
      <c r="BF211" s="147"/>
      <c r="BG211" s="147"/>
      <c r="BH211" s="147"/>
      <c r="BI211" s="147"/>
      <c r="BJ211" s="147"/>
      <c r="BK211" s="147"/>
      <c r="BL211" s="147"/>
    </row>
    <row r="212" spans="1:64" ht="15" customHeight="1" x14ac:dyDescent="0.25">
      <c r="A212" s="176" t="s">
        <v>360</v>
      </c>
      <c r="B212" s="151">
        <v>0.1</v>
      </c>
      <c r="C212" s="151">
        <f t="shared" si="8"/>
        <v>17.75</v>
      </c>
      <c r="D212" s="151"/>
      <c r="E212" s="152">
        <f t="shared" si="7"/>
        <v>0</v>
      </c>
      <c r="F212" s="152"/>
      <c r="G212" s="152"/>
      <c r="H212" s="152"/>
      <c r="I212" s="152"/>
      <c r="J212" s="152"/>
      <c r="K212" s="152"/>
      <c r="L212" s="152"/>
      <c r="M212" s="146"/>
      <c r="N212" s="146">
        <v>4.5</v>
      </c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  <c r="AA212" s="146"/>
      <c r="AB212" s="146"/>
      <c r="AC212" s="146"/>
      <c r="AD212" s="146">
        <v>1</v>
      </c>
      <c r="AE212" s="146"/>
      <c r="AF212" s="146"/>
      <c r="AG212" s="146"/>
      <c r="AH212" s="146"/>
      <c r="AI212" s="146">
        <v>9</v>
      </c>
      <c r="AJ212" s="146"/>
      <c r="AK212" s="146">
        <v>0.5</v>
      </c>
      <c r="AL212" s="146"/>
      <c r="AM212" s="146"/>
      <c r="AN212" s="146"/>
      <c r="AO212" s="146"/>
      <c r="AP212" s="146"/>
      <c r="AQ212" s="146">
        <v>2</v>
      </c>
      <c r="AR212" s="146"/>
      <c r="AS212" s="146"/>
      <c r="AT212" s="146">
        <v>0.75</v>
      </c>
      <c r="AU212" s="146"/>
      <c r="AV212" s="131"/>
      <c r="AW212" s="146"/>
      <c r="AX212" s="146"/>
      <c r="AY212" s="147"/>
      <c r="AZ212" s="147"/>
      <c r="BA212" s="147"/>
      <c r="BB212" s="147"/>
      <c r="BC212" s="147"/>
      <c r="BD212" s="147"/>
      <c r="BE212" s="147"/>
      <c r="BF212" s="147"/>
      <c r="BG212" s="147"/>
      <c r="BH212" s="147"/>
      <c r="BI212" s="147"/>
      <c r="BJ212" s="147"/>
      <c r="BK212" s="147"/>
      <c r="BL212" s="147"/>
    </row>
    <row r="213" spans="1:64" ht="15" customHeight="1" x14ac:dyDescent="0.25">
      <c r="A213" s="176" t="s">
        <v>361</v>
      </c>
      <c r="B213" s="151">
        <v>0.1</v>
      </c>
      <c r="C213" s="151">
        <f t="shared" si="8"/>
        <v>19.5</v>
      </c>
      <c r="D213" s="151"/>
      <c r="E213" s="152">
        <f t="shared" si="7"/>
        <v>0</v>
      </c>
      <c r="F213" s="152"/>
      <c r="G213" s="152"/>
      <c r="H213" s="152"/>
      <c r="I213" s="152"/>
      <c r="J213" s="152"/>
      <c r="K213" s="152"/>
      <c r="L213" s="152"/>
      <c r="M213" s="146"/>
      <c r="N213" s="146">
        <v>4.5</v>
      </c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  <c r="AA213" s="146"/>
      <c r="AB213" s="146"/>
      <c r="AC213" s="146"/>
      <c r="AD213" s="146">
        <v>1</v>
      </c>
      <c r="AE213" s="146"/>
      <c r="AF213" s="146"/>
      <c r="AG213" s="146"/>
      <c r="AH213" s="146"/>
      <c r="AI213" s="146">
        <v>9</v>
      </c>
      <c r="AJ213" s="146"/>
      <c r="AK213" s="146">
        <v>0.5</v>
      </c>
      <c r="AL213" s="146"/>
      <c r="AM213" s="146"/>
      <c r="AN213" s="146"/>
      <c r="AO213" s="146"/>
      <c r="AP213" s="146">
        <v>2.5</v>
      </c>
      <c r="AQ213" s="146">
        <v>2</v>
      </c>
      <c r="AR213" s="146"/>
      <c r="AS213" s="146"/>
      <c r="AT213" s="146"/>
      <c r="AU213" s="146"/>
      <c r="AV213" s="131"/>
      <c r="AW213" s="146"/>
      <c r="AX213" s="146"/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  <c r="BI213" s="147"/>
      <c r="BJ213" s="147"/>
      <c r="BK213" s="147"/>
      <c r="BL213" s="147"/>
    </row>
    <row r="214" spans="1:64" ht="15" customHeight="1" x14ac:dyDescent="0.25">
      <c r="A214" s="176" t="s">
        <v>362</v>
      </c>
      <c r="B214" s="151">
        <v>0.1</v>
      </c>
      <c r="C214" s="151">
        <f t="shared" si="8"/>
        <v>19.5</v>
      </c>
      <c r="D214" s="151"/>
      <c r="E214" s="152">
        <f t="shared" si="7"/>
        <v>0</v>
      </c>
      <c r="F214" s="152"/>
      <c r="G214" s="152"/>
      <c r="H214" s="152"/>
      <c r="I214" s="152"/>
      <c r="J214" s="152"/>
      <c r="K214" s="152"/>
      <c r="L214" s="152"/>
      <c r="M214" s="146"/>
      <c r="N214" s="146">
        <v>4.5</v>
      </c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  <c r="AA214" s="146"/>
      <c r="AB214" s="146"/>
      <c r="AC214" s="146"/>
      <c r="AD214" s="146">
        <v>1</v>
      </c>
      <c r="AE214" s="146"/>
      <c r="AF214" s="146"/>
      <c r="AG214" s="146"/>
      <c r="AH214" s="146"/>
      <c r="AI214" s="146">
        <v>9</v>
      </c>
      <c r="AJ214" s="146"/>
      <c r="AK214" s="146">
        <v>0.5</v>
      </c>
      <c r="AL214" s="146"/>
      <c r="AM214" s="146"/>
      <c r="AN214" s="146"/>
      <c r="AO214" s="146"/>
      <c r="AP214" s="146">
        <v>2.5</v>
      </c>
      <c r="AQ214" s="146">
        <v>2</v>
      </c>
      <c r="AR214" s="146"/>
      <c r="AS214" s="146"/>
      <c r="AT214" s="146"/>
      <c r="AU214" s="146"/>
      <c r="AV214" s="131"/>
      <c r="AW214" s="146"/>
      <c r="AX214" s="146"/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  <c r="BI214" s="147"/>
      <c r="BJ214" s="147"/>
      <c r="BK214" s="147"/>
      <c r="BL214" s="147"/>
    </row>
    <row r="215" spans="1:64" ht="15" customHeight="1" x14ac:dyDescent="0.25">
      <c r="A215" s="176" t="s">
        <v>363</v>
      </c>
      <c r="B215" s="151">
        <v>0.1</v>
      </c>
      <c r="C215" s="151">
        <f t="shared" si="8"/>
        <v>8.5</v>
      </c>
      <c r="D215" s="151"/>
      <c r="E215" s="152">
        <f t="shared" si="7"/>
        <v>0</v>
      </c>
      <c r="F215" s="152"/>
      <c r="G215" s="152"/>
      <c r="H215" s="152"/>
      <c r="I215" s="152"/>
      <c r="J215" s="152"/>
      <c r="K215" s="152"/>
      <c r="L215" s="152"/>
      <c r="M215" s="146"/>
      <c r="N215" s="146">
        <v>4.5</v>
      </c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  <c r="AA215" s="146"/>
      <c r="AB215" s="146"/>
      <c r="AC215" s="146"/>
      <c r="AD215" s="146"/>
      <c r="AE215" s="146"/>
      <c r="AF215" s="146"/>
      <c r="AG215" s="146"/>
      <c r="AH215" s="146"/>
      <c r="AI215" s="146"/>
      <c r="AJ215" s="146"/>
      <c r="AK215" s="146"/>
      <c r="AL215" s="146"/>
      <c r="AM215" s="146"/>
      <c r="AN215" s="146"/>
      <c r="AO215" s="146"/>
      <c r="AP215" s="146"/>
      <c r="AQ215" s="146"/>
      <c r="AR215" s="146">
        <v>4</v>
      </c>
      <c r="AS215" s="146"/>
      <c r="AT215" s="146"/>
      <c r="AU215" s="146"/>
      <c r="AV215" s="131"/>
      <c r="AW215" s="146"/>
      <c r="AX215" s="146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  <c r="BI215" s="147"/>
      <c r="BJ215" s="147"/>
      <c r="BK215" s="147"/>
      <c r="BL215" s="147"/>
    </row>
    <row r="216" spans="1:64" ht="3.75" customHeight="1" x14ac:dyDescent="0.25">
      <c r="A216" s="149"/>
      <c r="B216" s="151">
        <v>0.1</v>
      </c>
      <c r="C216" s="151">
        <f t="shared" si="8"/>
        <v>0</v>
      </c>
      <c r="D216" s="151"/>
      <c r="E216" s="152">
        <f t="shared" si="7"/>
        <v>0</v>
      </c>
      <c r="F216" s="145"/>
      <c r="G216" s="145"/>
      <c r="H216" s="145"/>
      <c r="I216" s="145"/>
      <c r="J216" s="145"/>
      <c r="K216" s="145"/>
      <c r="L216" s="145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  <c r="AA216" s="146"/>
      <c r="AB216" s="146"/>
      <c r="AC216" s="146"/>
      <c r="AD216" s="146"/>
      <c r="AE216" s="146"/>
      <c r="AF216" s="146"/>
      <c r="AG216" s="146"/>
      <c r="AH216" s="146"/>
      <c r="AI216" s="146"/>
      <c r="AJ216" s="146"/>
      <c r="AK216" s="146"/>
      <c r="AL216" s="146"/>
      <c r="AM216" s="146"/>
      <c r="AN216" s="146"/>
      <c r="AO216" s="146"/>
      <c r="AP216" s="146"/>
      <c r="AQ216" s="146"/>
      <c r="AR216" s="146"/>
      <c r="AS216" s="146"/>
      <c r="AT216" s="146"/>
      <c r="AU216" s="146"/>
      <c r="AV216" s="131"/>
      <c r="AW216" s="146"/>
      <c r="AX216" s="146"/>
      <c r="AY216" s="147"/>
      <c r="AZ216" s="147"/>
      <c r="BA216" s="147"/>
      <c r="BB216" s="147"/>
      <c r="BC216" s="147"/>
      <c r="BD216" s="147"/>
      <c r="BE216" s="147"/>
      <c r="BF216" s="147"/>
      <c r="BG216" s="147"/>
      <c r="BH216" s="147"/>
      <c r="BI216" s="147"/>
      <c r="BJ216" s="147"/>
      <c r="BK216" s="147"/>
      <c r="BL216" s="147"/>
    </row>
    <row r="217" spans="1:64" ht="15" customHeight="1" x14ac:dyDescent="0.25">
      <c r="A217" s="176" t="s">
        <v>364</v>
      </c>
      <c r="B217" s="151">
        <v>0.1</v>
      </c>
      <c r="C217" s="151">
        <f t="shared" si="8"/>
        <v>6.5</v>
      </c>
      <c r="D217" s="151"/>
      <c r="E217" s="152">
        <f t="shared" si="7"/>
        <v>0</v>
      </c>
      <c r="F217" s="152"/>
      <c r="G217" s="152"/>
      <c r="H217" s="152"/>
      <c r="I217" s="152"/>
      <c r="J217" s="152"/>
      <c r="K217" s="152"/>
      <c r="L217" s="152"/>
      <c r="M217" s="146"/>
      <c r="N217" s="146">
        <v>4.5</v>
      </c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6"/>
      <c r="AK217" s="146"/>
      <c r="AL217" s="146"/>
      <c r="AM217" s="146"/>
      <c r="AN217" s="146"/>
      <c r="AO217" s="146"/>
      <c r="AP217" s="146"/>
      <c r="AQ217" s="146"/>
      <c r="AR217" s="146">
        <v>2</v>
      </c>
      <c r="AS217" s="146"/>
      <c r="AT217" s="146"/>
      <c r="AU217" s="146"/>
      <c r="AV217" s="131"/>
      <c r="AW217" s="146"/>
      <c r="AX217" s="146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  <c r="BI217" s="147"/>
      <c r="BJ217" s="147"/>
      <c r="BK217" s="147"/>
      <c r="BL217" s="147"/>
    </row>
    <row r="218" spans="1:64" ht="3.75" customHeight="1" x14ac:dyDescent="0.25">
      <c r="A218" s="149"/>
      <c r="B218" s="151">
        <v>0.1</v>
      </c>
      <c r="C218" s="151">
        <f t="shared" si="8"/>
        <v>0</v>
      </c>
      <c r="D218" s="151"/>
      <c r="E218" s="152">
        <f t="shared" si="7"/>
        <v>0</v>
      </c>
      <c r="F218" s="145"/>
      <c r="G218" s="145"/>
      <c r="H218" s="145"/>
      <c r="I218" s="145"/>
      <c r="J218" s="145"/>
      <c r="K218" s="145"/>
      <c r="L218" s="145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  <c r="AA218" s="146"/>
      <c r="AB218" s="146"/>
      <c r="AC218" s="146"/>
      <c r="AD218" s="146"/>
      <c r="AE218" s="146"/>
      <c r="AF218" s="146"/>
      <c r="AG218" s="146"/>
      <c r="AH218" s="146"/>
      <c r="AI218" s="146"/>
      <c r="AJ218" s="146"/>
      <c r="AK218" s="146"/>
      <c r="AL218" s="146"/>
      <c r="AM218" s="146"/>
      <c r="AN218" s="146"/>
      <c r="AO218" s="146"/>
      <c r="AP218" s="146"/>
      <c r="AQ218" s="146"/>
      <c r="AR218" s="146"/>
      <c r="AS218" s="146"/>
      <c r="AT218" s="146"/>
      <c r="AU218" s="146"/>
      <c r="AV218" s="131"/>
      <c r="AW218" s="146"/>
      <c r="AX218" s="146"/>
      <c r="AY218" s="147"/>
      <c r="AZ218" s="147"/>
      <c r="BA218" s="147"/>
      <c r="BB218" s="147"/>
      <c r="BC218" s="147"/>
      <c r="BD218" s="147"/>
      <c r="BE218" s="147"/>
      <c r="BF218" s="147"/>
      <c r="BG218" s="147"/>
      <c r="BH218" s="147"/>
      <c r="BI218" s="147"/>
      <c r="BJ218" s="147"/>
      <c r="BK218" s="147"/>
      <c r="BL218" s="147"/>
    </row>
    <row r="219" spans="1:64" ht="15" customHeight="1" x14ac:dyDescent="0.25">
      <c r="A219" s="176" t="s">
        <v>365</v>
      </c>
      <c r="B219" s="151">
        <v>0.1</v>
      </c>
      <c r="C219" s="151">
        <f t="shared" si="8"/>
        <v>12.75</v>
      </c>
      <c r="D219" s="151"/>
      <c r="E219" s="152">
        <f t="shared" si="7"/>
        <v>0</v>
      </c>
      <c r="F219" s="152"/>
      <c r="G219" s="152"/>
      <c r="H219" s="152"/>
      <c r="I219" s="152"/>
      <c r="J219" s="152"/>
      <c r="K219" s="152"/>
      <c r="L219" s="152"/>
      <c r="M219" s="146"/>
      <c r="N219" s="146">
        <v>4.5</v>
      </c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  <c r="AA219" s="146"/>
      <c r="AB219" s="146"/>
      <c r="AC219" s="146"/>
      <c r="AD219" s="146"/>
      <c r="AE219" s="146"/>
      <c r="AF219" s="146"/>
      <c r="AG219" s="146"/>
      <c r="AH219" s="146"/>
      <c r="AI219" s="146"/>
      <c r="AJ219" s="146">
        <v>1</v>
      </c>
      <c r="AK219" s="146">
        <v>0.25</v>
      </c>
      <c r="AL219" s="146">
        <v>2</v>
      </c>
      <c r="AM219" s="146"/>
      <c r="AN219" s="146"/>
      <c r="AO219" s="146">
        <v>2.5</v>
      </c>
      <c r="AP219" s="146">
        <v>2.5</v>
      </c>
      <c r="AQ219" s="146"/>
      <c r="AR219" s="146"/>
      <c r="AS219" s="146"/>
      <c r="AT219" s="146"/>
      <c r="AU219" s="146"/>
      <c r="AV219" s="131"/>
      <c r="AW219" s="146"/>
      <c r="AX219" s="146"/>
      <c r="AY219" s="147"/>
      <c r="AZ219" s="147"/>
      <c r="BA219" s="147"/>
      <c r="BB219" s="147"/>
      <c r="BC219" s="147"/>
      <c r="BD219" s="147"/>
      <c r="BE219" s="147"/>
      <c r="BF219" s="147"/>
      <c r="BG219" s="147"/>
      <c r="BH219" s="147"/>
      <c r="BI219" s="147"/>
      <c r="BJ219" s="147"/>
      <c r="BK219" s="147"/>
      <c r="BL219" s="147"/>
    </row>
    <row r="220" spans="1:64" ht="15" customHeight="1" x14ac:dyDescent="0.25">
      <c r="A220" s="176" t="s">
        <v>366</v>
      </c>
      <c r="B220" s="151">
        <v>0.1</v>
      </c>
      <c r="C220" s="151">
        <f t="shared" si="8"/>
        <v>11.75</v>
      </c>
      <c r="D220" s="151"/>
      <c r="E220" s="152">
        <f t="shared" si="7"/>
        <v>0</v>
      </c>
      <c r="F220" s="152"/>
      <c r="G220" s="152"/>
      <c r="H220" s="152"/>
      <c r="I220" s="152"/>
      <c r="J220" s="152"/>
      <c r="K220" s="152"/>
      <c r="L220" s="152"/>
      <c r="M220" s="146"/>
      <c r="N220" s="146">
        <v>4.5</v>
      </c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  <c r="AA220" s="146"/>
      <c r="AB220" s="146"/>
      <c r="AC220" s="146"/>
      <c r="AD220" s="146"/>
      <c r="AE220" s="146"/>
      <c r="AF220" s="146"/>
      <c r="AG220" s="146"/>
      <c r="AH220" s="146"/>
      <c r="AI220" s="146"/>
      <c r="AJ220" s="146"/>
      <c r="AK220" s="146">
        <v>0.25</v>
      </c>
      <c r="AL220" s="146">
        <v>2</v>
      </c>
      <c r="AM220" s="146"/>
      <c r="AN220" s="146"/>
      <c r="AO220" s="146">
        <v>2.5</v>
      </c>
      <c r="AP220" s="146">
        <v>2.5</v>
      </c>
      <c r="AQ220" s="146"/>
      <c r="AR220" s="146"/>
      <c r="AS220" s="146"/>
      <c r="AT220" s="146"/>
      <c r="AU220" s="146"/>
      <c r="AV220" s="131"/>
      <c r="AW220" s="146"/>
      <c r="AX220" s="146"/>
      <c r="AY220" s="147"/>
      <c r="AZ220" s="147"/>
      <c r="BA220" s="147"/>
      <c r="BB220" s="147"/>
      <c r="BC220" s="147"/>
      <c r="BD220" s="147"/>
      <c r="BE220" s="147"/>
      <c r="BF220" s="147"/>
      <c r="BG220" s="147"/>
      <c r="BH220" s="147"/>
      <c r="BI220" s="147"/>
      <c r="BJ220" s="147"/>
      <c r="BK220" s="147"/>
      <c r="BL220" s="147"/>
    </row>
    <row r="221" spans="1:64" ht="15" customHeight="1" x14ac:dyDescent="0.25">
      <c r="A221" s="176" t="s">
        <v>367</v>
      </c>
      <c r="B221" s="151">
        <v>0.1</v>
      </c>
      <c r="C221" s="151">
        <f t="shared" si="8"/>
        <v>11.25</v>
      </c>
      <c r="D221" s="151"/>
      <c r="E221" s="152">
        <f t="shared" si="7"/>
        <v>0</v>
      </c>
      <c r="F221" s="152"/>
      <c r="G221" s="152"/>
      <c r="H221" s="152"/>
      <c r="I221" s="152"/>
      <c r="J221" s="152"/>
      <c r="K221" s="152"/>
      <c r="L221" s="152"/>
      <c r="M221" s="146"/>
      <c r="N221" s="146">
        <v>4.5</v>
      </c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  <c r="AA221" s="146"/>
      <c r="AB221" s="146"/>
      <c r="AC221" s="146"/>
      <c r="AD221" s="146"/>
      <c r="AE221" s="146"/>
      <c r="AF221" s="146"/>
      <c r="AG221" s="146"/>
      <c r="AH221" s="146"/>
      <c r="AI221" s="146"/>
      <c r="AJ221" s="146"/>
      <c r="AK221" s="146">
        <v>0.25</v>
      </c>
      <c r="AL221" s="146">
        <v>2</v>
      </c>
      <c r="AM221" s="146"/>
      <c r="AN221" s="146"/>
      <c r="AO221" s="146">
        <v>2.5</v>
      </c>
      <c r="AP221" s="146"/>
      <c r="AQ221" s="146"/>
      <c r="AR221" s="146"/>
      <c r="AS221" s="146">
        <v>2</v>
      </c>
      <c r="AT221" s="146"/>
      <c r="AU221" s="146"/>
      <c r="AV221" s="131"/>
      <c r="AW221" s="146"/>
      <c r="AX221" s="146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  <c r="BI221" s="147"/>
      <c r="BJ221" s="147"/>
      <c r="BK221" s="147"/>
      <c r="BL221" s="147"/>
    </row>
    <row r="222" spans="1:64" x14ac:dyDescent="0.25">
      <c r="A222" s="176" t="s">
        <v>368</v>
      </c>
      <c r="B222" s="151">
        <v>0.1</v>
      </c>
      <c r="C222" s="151">
        <f t="shared" si="8"/>
        <v>8.75</v>
      </c>
      <c r="D222" s="151"/>
      <c r="E222" s="152">
        <f t="shared" si="7"/>
        <v>0</v>
      </c>
      <c r="F222" s="152"/>
      <c r="G222" s="152"/>
      <c r="H222" s="152"/>
      <c r="I222" s="152"/>
      <c r="J222" s="152"/>
      <c r="K222" s="152"/>
      <c r="L222" s="152"/>
      <c r="M222" s="146"/>
      <c r="N222" s="146">
        <v>4.5</v>
      </c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  <c r="AA222" s="146"/>
      <c r="AB222" s="146"/>
      <c r="AC222" s="146"/>
      <c r="AD222" s="146"/>
      <c r="AE222" s="146"/>
      <c r="AF222" s="146"/>
      <c r="AG222" s="146"/>
      <c r="AH222" s="146"/>
      <c r="AI222" s="146"/>
      <c r="AJ222" s="146"/>
      <c r="AK222" s="146">
        <v>0.25</v>
      </c>
      <c r="AL222" s="146">
        <v>2</v>
      </c>
      <c r="AM222" s="146"/>
      <c r="AN222" s="146"/>
      <c r="AO222" s="146"/>
      <c r="AP222" s="146"/>
      <c r="AQ222" s="146"/>
      <c r="AR222" s="146"/>
      <c r="AS222" s="146">
        <v>2</v>
      </c>
      <c r="AT222" s="146"/>
      <c r="AU222" s="146"/>
      <c r="AV222" s="131"/>
      <c r="AW222" s="146"/>
      <c r="AX222" s="146"/>
      <c r="AY222" s="147"/>
      <c r="AZ222" s="147"/>
      <c r="BA222" s="147"/>
      <c r="BB222" s="147"/>
      <c r="BC222" s="147"/>
      <c r="BD222" s="147"/>
      <c r="BE222" s="147"/>
      <c r="BF222" s="147"/>
      <c r="BG222" s="147"/>
      <c r="BH222" s="147"/>
      <c r="BI222" s="147"/>
      <c r="BJ222" s="147"/>
      <c r="BK222" s="147"/>
      <c r="BL222" s="147"/>
    </row>
    <row r="223" spans="1:64" x14ac:dyDescent="0.25">
      <c r="A223" s="176" t="s">
        <v>369</v>
      </c>
      <c r="B223" s="151">
        <v>0.1</v>
      </c>
      <c r="C223" s="151">
        <f t="shared" si="8"/>
        <v>9.25</v>
      </c>
      <c r="D223" s="151"/>
      <c r="E223" s="152">
        <f t="shared" si="7"/>
        <v>0</v>
      </c>
      <c r="F223" s="152"/>
      <c r="G223" s="152"/>
      <c r="H223" s="152"/>
      <c r="I223" s="152"/>
      <c r="J223" s="152"/>
      <c r="K223" s="152"/>
      <c r="L223" s="152"/>
      <c r="M223" s="146"/>
      <c r="N223" s="146">
        <v>4.5</v>
      </c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>
        <v>0.25</v>
      </c>
      <c r="AL223" s="146">
        <v>2</v>
      </c>
      <c r="AM223" s="146"/>
      <c r="AN223" s="146"/>
      <c r="AO223" s="146"/>
      <c r="AP223" s="146">
        <v>2.5</v>
      </c>
      <c r="AQ223" s="146"/>
      <c r="AR223" s="146"/>
      <c r="AS223" s="146"/>
      <c r="AT223" s="146"/>
      <c r="AU223" s="146"/>
      <c r="AV223" s="131"/>
      <c r="AW223" s="146"/>
      <c r="AX223" s="146"/>
      <c r="AY223" s="147"/>
      <c r="AZ223" s="147"/>
      <c r="BA223" s="147"/>
      <c r="BB223" s="147"/>
      <c r="BC223" s="147"/>
      <c r="BD223" s="147"/>
      <c r="BE223" s="147"/>
      <c r="BF223" s="147"/>
      <c r="BG223" s="147"/>
      <c r="BH223" s="147"/>
      <c r="BI223" s="147"/>
      <c r="BJ223" s="147"/>
      <c r="BK223" s="147"/>
      <c r="BL223" s="147"/>
    </row>
    <row r="224" spans="1:64" x14ac:dyDescent="0.25">
      <c r="A224" s="176" t="s">
        <v>370</v>
      </c>
      <c r="B224" s="151">
        <v>0.1</v>
      </c>
      <c r="C224" s="151">
        <f t="shared" si="8"/>
        <v>10.25</v>
      </c>
      <c r="D224" s="151"/>
      <c r="E224" s="152">
        <f t="shared" si="7"/>
        <v>0</v>
      </c>
      <c r="F224" s="152"/>
      <c r="G224" s="152"/>
      <c r="H224" s="152"/>
      <c r="I224" s="152"/>
      <c r="J224" s="152"/>
      <c r="K224" s="152"/>
      <c r="L224" s="152"/>
      <c r="M224" s="146"/>
      <c r="N224" s="146">
        <v>4.5</v>
      </c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6">
        <v>1</v>
      </c>
      <c r="AK224" s="146">
        <v>0.25</v>
      </c>
      <c r="AL224" s="146">
        <v>2</v>
      </c>
      <c r="AM224" s="146"/>
      <c r="AN224" s="146"/>
      <c r="AO224" s="146"/>
      <c r="AP224" s="146">
        <v>2.5</v>
      </c>
      <c r="AQ224" s="146"/>
      <c r="AR224" s="146"/>
      <c r="AS224" s="146"/>
      <c r="AT224" s="146"/>
      <c r="AU224" s="146"/>
      <c r="AV224" s="131"/>
      <c r="AW224" s="146"/>
      <c r="AX224" s="146"/>
      <c r="AY224" s="147"/>
      <c r="AZ224" s="147"/>
      <c r="BA224" s="147"/>
      <c r="BB224" s="147"/>
      <c r="BC224" s="147"/>
      <c r="BD224" s="147"/>
      <c r="BE224" s="147"/>
      <c r="BF224" s="147"/>
      <c r="BG224" s="147"/>
      <c r="BH224" s="147"/>
      <c r="BI224" s="147"/>
      <c r="BJ224" s="147"/>
      <c r="BK224" s="147"/>
      <c r="BL224" s="147"/>
    </row>
    <row r="225" spans="1:64" x14ac:dyDescent="0.25">
      <c r="A225" s="176" t="s">
        <v>371</v>
      </c>
      <c r="B225" s="151">
        <v>0.1</v>
      </c>
      <c r="C225" s="151">
        <f t="shared" si="8"/>
        <v>9.25</v>
      </c>
      <c r="D225" s="151"/>
      <c r="E225" s="152">
        <f t="shared" si="7"/>
        <v>0</v>
      </c>
      <c r="F225" s="152"/>
      <c r="G225" s="152"/>
      <c r="H225" s="152"/>
      <c r="I225" s="152"/>
      <c r="J225" s="152"/>
      <c r="K225" s="152"/>
      <c r="L225" s="152"/>
      <c r="M225" s="146"/>
      <c r="N225" s="146">
        <v>4.5</v>
      </c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6"/>
      <c r="AK225" s="146">
        <v>0.25</v>
      </c>
      <c r="AL225" s="146">
        <v>2</v>
      </c>
      <c r="AM225" s="146"/>
      <c r="AN225" s="146"/>
      <c r="AO225" s="146"/>
      <c r="AP225" s="146">
        <v>2.5</v>
      </c>
      <c r="AQ225" s="146"/>
      <c r="AR225" s="146"/>
      <c r="AS225" s="146"/>
      <c r="AT225" s="146"/>
      <c r="AU225" s="146"/>
      <c r="AV225" s="131"/>
      <c r="AW225" s="146"/>
      <c r="AX225" s="146"/>
      <c r="AY225" s="147"/>
      <c r="AZ225" s="147"/>
      <c r="BA225" s="147"/>
      <c r="BB225" s="147"/>
      <c r="BC225" s="147"/>
      <c r="BD225" s="147"/>
      <c r="BE225" s="147"/>
      <c r="BF225" s="147"/>
      <c r="BG225" s="147"/>
      <c r="BH225" s="147"/>
      <c r="BI225" s="147"/>
      <c r="BJ225" s="147"/>
      <c r="BK225" s="147"/>
      <c r="BL225" s="147"/>
    </row>
    <row r="226" spans="1:64" x14ac:dyDescent="0.25">
      <c r="A226" s="176" t="s">
        <v>372</v>
      </c>
      <c r="B226" s="151">
        <v>0.1</v>
      </c>
      <c r="C226" s="151">
        <f t="shared" si="8"/>
        <v>9.25</v>
      </c>
      <c r="D226" s="151"/>
      <c r="E226" s="152">
        <f t="shared" si="7"/>
        <v>0</v>
      </c>
      <c r="F226" s="152"/>
      <c r="G226" s="152"/>
      <c r="H226" s="152"/>
      <c r="I226" s="152"/>
      <c r="J226" s="152"/>
      <c r="K226" s="152"/>
      <c r="L226" s="152"/>
      <c r="M226" s="146"/>
      <c r="N226" s="146">
        <v>4.5</v>
      </c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  <c r="AA226" s="146"/>
      <c r="AB226" s="146"/>
      <c r="AC226" s="146"/>
      <c r="AD226" s="146"/>
      <c r="AE226" s="146"/>
      <c r="AF226" s="146"/>
      <c r="AG226" s="146"/>
      <c r="AH226" s="146"/>
      <c r="AI226" s="146"/>
      <c r="AJ226" s="146"/>
      <c r="AK226" s="146">
        <v>0.25</v>
      </c>
      <c r="AL226" s="146">
        <v>2</v>
      </c>
      <c r="AM226" s="146"/>
      <c r="AN226" s="146"/>
      <c r="AO226" s="146"/>
      <c r="AP226" s="146">
        <v>2.5</v>
      </c>
      <c r="AQ226" s="146"/>
      <c r="AR226" s="146"/>
      <c r="AS226" s="146"/>
      <c r="AT226" s="146"/>
      <c r="AU226" s="146"/>
      <c r="AV226" s="131"/>
      <c r="AW226" s="146"/>
      <c r="AX226" s="146"/>
      <c r="AY226" s="147"/>
      <c r="AZ226" s="147"/>
      <c r="BA226" s="147"/>
      <c r="BB226" s="147"/>
      <c r="BC226" s="147"/>
      <c r="BD226" s="147"/>
      <c r="BE226" s="147"/>
      <c r="BF226" s="147"/>
      <c r="BG226" s="147"/>
      <c r="BH226" s="147"/>
      <c r="BI226" s="147"/>
      <c r="BJ226" s="147"/>
      <c r="BK226" s="147"/>
      <c r="BL226" s="147"/>
    </row>
    <row r="227" spans="1:64" x14ac:dyDescent="0.25">
      <c r="A227" s="176" t="s">
        <v>373</v>
      </c>
      <c r="B227" s="151">
        <v>0.1</v>
      </c>
      <c r="C227" s="151">
        <f t="shared" si="8"/>
        <v>4.75</v>
      </c>
      <c r="D227" s="151"/>
      <c r="E227" s="152">
        <f t="shared" si="7"/>
        <v>0</v>
      </c>
      <c r="F227" s="152"/>
      <c r="G227" s="152"/>
      <c r="H227" s="152"/>
      <c r="I227" s="152"/>
      <c r="J227" s="152"/>
      <c r="K227" s="152"/>
      <c r="L227" s="152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  <c r="AA227" s="146"/>
      <c r="AB227" s="146"/>
      <c r="AC227" s="146"/>
      <c r="AD227" s="146"/>
      <c r="AE227" s="146"/>
      <c r="AF227" s="146"/>
      <c r="AG227" s="146"/>
      <c r="AH227" s="146"/>
      <c r="AI227" s="146"/>
      <c r="AJ227" s="146"/>
      <c r="AK227" s="146">
        <v>0.25</v>
      </c>
      <c r="AL227" s="146">
        <v>2</v>
      </c>
      <c r="AM227" s="146"/>
      <c r="AN227" s="146"/>
      <c r="AO227" s="146"/>
      <c r="AP227" s="146">
        <v>2.5</v>
      </c>
      <c r="AQ227" s="146"/>
      <c r="AR227" s="146"/>
      <c r="AS227" s="146"/>
      <c r="AT227" s="146"/>
      <c r="AU227" s="146"/>
      <c r="AV227" s="131"/>
      <c r="AW227" s="146"/>
      <c r="AX227" s="146"/>
      <c r="AY227" s="147"/>
      <c r="AZ227" s="147"/>
      <c r="BA227" s="147"/>
      <c r="BB227" s="147"/>
      <c r="BC227" s="147"/>
      <c r="BD227" s="147"/>
      <c r="BE227" s="147"/>
      <c r="BF227" s="147"/>
      <c r="BG227" s="147"/>
      <c r="BH227" s="147"/>
      <c r="BI227" s="147"/>
      <c r="BJ227" s="147"/>
      <c r="BK227" s="147"/>
      <c r="BL227" s="147"/>
    </row>
    <row r="228" spans="1:64" x14ac:dyDescent="0.25">
      <c r="A228" s="176" t="s">
        <v>374</v>
      </c>
      <c r="B228" s="151">
        <v>0.1</v>
      </c>
      <c r="C228" s="151">
        <f t="shared" si="8"/>
        <v>9.25</v>
      </c>
      <c r="D228" s="151"/>
      <c r="E228" s="152">
        <f t="shared" si="7"/>
        <v>0</v>
      </c>
      <c r="F228" s="152"/>
      <c r="G228" s="152"/>
      <c r="H228" s="152"/>
      <c r="I228" s="152"/>
      <c r="J228" s="152"/>
      <c r="K228" s="152"/>
      <c r="L228" s="152"/>
      <c r="M228" s="146"/>
      <c r="N228" s="146">
        <v>4.5</v>
      </c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  <c r="AA228" s="146"/>
      <c r="AB228" s="146"/>
      <c r="AC228" s="146"/>
      <c r="AD228" s="146"/>
      <c r="AE228" s="146"/>
      <c r="AF228" s="146"/>
      <c r="AG228" s="146"/>
      <c r="AH228" s="146"/>
      <c r="AI228" s="146"/>
      <c r="AJ228" s="146"/>
      <c r="AK228" s="146">
        <v>0.25</v>
      </c>
      <c r="AL228" s="146">
        <v>2</v>
      </c>
      <c r="AM228" s="146"/>
      <c r="AN228" s="146"/>
      <c r="AO228" s="146"/>
      <c r="AP228" s="146">
        <v>2.5</v>
      </c>
      <c r="AQ228" s="146"/>
      <c r="AR228" s="146"/>
      <c r="AS228" s="146"/>
      <c r="AT228" s="146"/>
      <c r="AU228" s="146"/>
      <c r="AV228" s="131"/>
      <c r="AW228" s="146"/>
      <c r="AX228" s="146"/>
      <c r="AY228" s="147"/>
      <c r="AZ228" s="147"/>
      <c r="BA228" s="147"/>
      <c r="BB228" s="147"/>
      <c r="BC228" s="147"/>
      <c r="BD228" s="147"/>
      <c r="BE228" s="147"/>
      <c r="BF228" s="147"/>
      <c r="BG228" s="147"/>
      <c r="BH228" s="147"/>
      <c r="BI228" s="147"/>
      <c r="BJ228" s="147"/>
      <c r="BK228" s="147"/>
      <c r="BL228" s="147"/>
    </row>
    <row r="229" spans="1:64" x14ac:dyDescent="0.25">
      <c r="A229" s="176" t="s">
        <v>375</v>
      </c>
      <c r="B229" s="151">
        <v>0.1</v>
      </c>
      <c r="C229" s="151">
        <f t="shared" si="8"/>
        <v>4.75</v>
      </c>
      <c r="D229" s="151"/>
      <c r="E229" s="152">
        <f t="shared" si="7"/>
        <v>0</v>
      </c>
      <c r="F229" s="152"/>
      <c r="G229" s="152"/>
      <c r="H229" s="152"/>
      <c r="I229" s="152"/>
      <c r="J229" s="152"/>
      <c r="K229" s="152"/>
      <c r="L229" s="152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  <c r="AA229" s="146"/>
      <c r="AB229" s="146"/>
      <c r="AC229" s="146"/>
      <c r="AD229" s="146"/>
      <c r="AE229" s="146"/>
      <c r="AF229" s="146"/>
      <c r="AG229" s="146"/>
      <c r="AH229" s="146"/>
      <c r="AI229" s="146"/>
      <c r="AJ229" s="146"/>
      <c r="AK229" s="146">
        <v>0.25</v>
      </c>
      <c r="AL229" s="146">
        <v>2</v>
      </c>
      <c r="AM229" s="146"/>
      <c r="AN229" s="146"/>
      <c r="AO229" s="146"/>
      <c r="AP229" s="146">
        <v>2.5</v>
      </c>
      <c r="AQ229" s="146"/>
      <c r="AR229" s="146"/>
      <c r="AS229" s="146"/>
      <c r="AT229" s="146"/>
      <c r="AU229" s="146"/>
      <c r="AV229" s="131"/>
      <c r="AW229" s="146"/>
      <c r="AX229" s="146"/>
      <c r="AY229" s="147"/>
      <c r="AZ229" s="147"/>
      <c r="BA229" s="147"/>
      <c r="BB229" s="147"/>
      <c r="BC229" s="147"/>
      <c r="BD229" s="147"/>
      <c r="BE229" s="147"/>
      <c r="BF229" s="147"/>
      <c r="BG229" s="147"/>
      <c r="BH229" s="147"/>
      <c r="BI229" s="147"/>
      <c r="BJ229" s="147"/>
      <c r="BK229" s="147"/>
      <c r="BL229" s="147"/>
    </row>
    <row r="230" spans="1:64" x14ac:dyDescent="0.25">
      <c r="A230" s="176" t="s">
        <v>376</v>
      </c>
      <c r="B230" s="151">
        <v>0.1</v>
      </c>
      <c r="C230" s="151">
        <f t="shared" si="8"/>
        <v>9.25</v>
      </c>
      <c r="D230" s="151"/>
      <c r="E230" s="152">
        <f t="shared" si="7"/>
        <v>0</v>
      </c>
      <c r="F230" s="152"/>
      <c r="G230" s="152"/>
      <c r="H230" s="152"/>
      <c r="I230" s="152"/>
      <c r="J230" s="152"/>
      <c r="K230" s="152"/>
      <c r="L230" s="152"/>
      <c r="M230" s="146"/>
      <c r="N230" s="146">
        <v>4.5</v>
      </c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  <c r="AA230" s="146"/>
      <c r="AB230" s="146"/>
      <c r="AC230" s="146"/>
      <c r="AD230" s="146"/>
      <c r="AE230" s="146"/>
      <c r="AF230" s="146"/>
      <c r="AG230" s="146"/>
      <c r="AH230" s="146"/>
      <c r="AI230" s="146"/>
      <c r="AJ230" s="146"/>
      <c r="AK230" s="146">
        <v>0.25</v>
      </c>
      <c r="AL230" s="146">
        <v>2</v>
      </c>
      <c r="AM230" s="146"/>
      <c r="AN230" s="146"/>
      <c r="AO230" s="146"/>
      <c r="AP230" s="146">
        <v>2.5</v>
      </c>
      <c r="AQ230" s="146"/>
      <c r="AR230" s="146"/>
      <c r="AS230" s="146"/>
      <c r="AT230" s="146"/>
      <c r="AU230" s="146"/>
      <c r="AV230" s="131"/>
      <c r="AW230" s="146"/>
      <c r="AX230" s="146"/>
      <c r="AY230" s="147"/>
      <c r="AZ230" s="147"/>
      <c r="BA230" s="147"/>
      <c r="BB230" s="147"/>
      <c r="BC230" s="147"/>
      <c r="BD230" s="147"/>
      <c r="BE230" s="147"/>
      <c r="BF230" s="147"/>
      <c r="BG230" s="147"/>
      <c r="BH230" s="147"/>
      <c r="BI230" s="147"/>
      <c r="BJ230" s="147"/>
      <c r="BK230" s="147"/>
      <c r="BL230" s="147"/>
    </row>
    <row r="231" spans="1:64" x14ac:dyDescent="0.25">
      <c r="A231" s="176" t="s">
        <v>377</v>
      </c>
      <c r="B231" s="151">
        <v>0.1</v>
      </c>
      <c r="C231" s="151">
        <f t="shared" si="8"/>
        <v>9.25</v>
      </c>
      <c r="D231" s="151"/>
      <c r="E231" s="152">
        <f t="shared" si="7"/>
        <v>0</v>
      </c>
      <c r="F231" s="152"/>
      <c r="G231" s="152"/>
      <c r="H231" s="152"/>
      <c r="I231" s="152"/>
      <c r="J231" s="152"/>
      <c r="K231" s="152"/>
      <c r="L231" s="152"/>
      <c r="M231" s="146"/>
      <c r="N231" s="146">
        <v>4.5</v>
      </c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  <c r="AA231" s="146"/>
      <c r="AB231" s="146"/>
      <c r="AC231" s="146"/>
      <c r="AD231" s="146"/>
      <c r="AE231" s="146"/>
      <c r="AF231" s="146"/>
      <c r="AG231" s="146"/>
      <c r="AH231" s="146"/>
      <c r="AI231" s="146"/>
      <c r="AJ231" s="146"/>
      <c r="AK231" s="146">
        <v>0.25</v>
      </c>
      <c r="AL231" s="146">
        <v>2</v>
      </c>
      <c r="AM231" s="146"/>
      <c r="AN231" s="146"/>
      <c r="AO231" s="146"/>
      <c r="AP231" s="146">
        <v>2.5</v>
      </c>
      <c r="AQ231" s="146"/>
      <c r="AR231" s="146"/>
      <c r="AS231" s="146"/>
      <c r="AT231" s="146"/>
      <c r="AU231" s="146"/>
      <c r="AV231" s="131"/>
      <c r="AW231" s="146"/>
      <c r="AX231" s="146"/>
      <c r="AY231" s="147"/>
      <c r="AZ231" s="147"/>
      <c r="BA231" s="147"/>
      <c r="BB231" s="147"/>
      <c r="BC231" s="147"/>
      <c r="BD231" s="147"/>
      <c r="BE231" s="147"/>
      <c r="BF231" s="147"/>
      <c r="BG231" s="147"/>
      <c r="BH231" s="147"/>
      <c r="BI231" s="147"/>
      <c r="BJ231" s="147"/>
      <c r="BK231" s="147"/>
      <c r="BL231" s="147"/>
    </row>
    <row r="232" spans="1:64" ht="15" customHeight="1" x14ac:dyDescent="0.25">
      <c r="A232" s="176" t="s">
        <v>378</v>
      </c>
      <c r="B232" s="151">
        <v>0.1</v>
      </c>
      <c r="C232" s="151">
        <f t="shared" si="8"/>
        <v>11.75</v>
      </c>
      <c r="D232" s="151"/>
      <c r="E232" s="152">
        <f t="shared" si="7"/>
        <v>0</v>
      </c>
      <c r="F232" s="152"/>
      <c r="G232" s="152"/>
      <c r="H232" s="152"/>
      <c r="I232" s="152"/>
      <c r="J232" s="152"/>
      <c r="K232" s="152"/>
      <c r="L232" s="152"/>
      <c r="M232" s="146"/>
      <c r="N232" s="146">
        <v>4.5</v>
      </c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  <c r="AA232" s="146"/>
      <c r="AB232" s="146"/>
      <c r="AC232" s="146"/>
      <c r="AD232" s="146"/>
      <c r="AE232" s="146"/>
      <c r="AF232" s="146"/>
      <c r="AG232" s="146"/>
      <c r="AH232" s="146"/>
      <c r="AI232" s="146"/>
      <c r="AJ232" s="146"/>
      <c r="AK232" s="146">
        <v>0.25</v>
      </c>
      <c r="AL232" s="146">
        <v>2</v>
      </c>
      <c r="AM232" s="146"/>
      <c r="AN232" s="146"/>
      <c r="AO232" s="146">
        <v>2.5</v>
      </c>
      <c r="AP232" s="146">
        <v>2.5</v>
      </c>
      <c r="AQ232" s="146"/>
      <c r="AR232" s="146"/>
      <c r="AS232" s="146"/>
      <c r="AT232" s="146"/>
      <c r="AU232" s="146"/>
      <c r="AV232" s="131"/>
      <c r="AW232" s="146"/>
      <c r="AX232" s="146"/>
      <c r="AY232" s="147"/>
      <c r="AZ232" s="147"/>
      <c r="BA232" s="147"/>
      <c r="BB232" s="147"/>
      <c r="BC232" s="147"/>
      <c r="BD232" s="147"/>
      <c r="BE232" s="147"/>
      <c r="BF232" s="147"/>
      <c r="BG232" s="147"/>
      <c r="BH232" s="147"/>
      <c r="BI232" s="147"/>
      <c r="BJ232" s="147"/>
      <c r="BK232" s="147"/>
      <c r="BL232" s="147"/>
    </row>
    <row r="233" spans="1:64" ht="15" customHeight="1" x14ac:dyDescent="0.25">
      <c r="A233" s="176" t="s">
        <v>379</v>
      </c>
      <c r="B233" s="151">
        <v>0.1</v>
      </c>
      <c r="C233" s="151">
        <f t="shared" si="8"/>
        <v>11.75</v>
      </c>
      <c r="D233" s="151"/>
      <c r="E233" s="152">
        <f t="shared" si="7"/>
        <v>0</v>
      </c>
      <c r="F233" s="152"/>
      <c r="G233" s="152"/>
      <c r="H233" s="152"/>
      <c r="I233" s="152"/>
      <c r="J233" s="152"/>
      <c r="K233" s="152"/>
      <c r="L233" s="152"/>
      <c r="M233" s="146"/>
      <c r="N233" s="146">
        <v>4.5</v>
      </c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>
        <v>0.25</v>
      </c>
      <c r="AL233" s="146">
        <v>2</v>
      </c>
      <c r="AM233" s="146"/>
      <c r="AN233" s="146"/>
      <c r="AO233" s="146">
        <v>2.5</v>
      </c>
      <c r="AP233" s="146">
        <v>2.5</v>
      </c>
      <c r="AQ233" s="146"/>
      <c r="AR233" s="146"/>
      <c r="AS233" s="146"/>
      <c r="AT233" s="146"/>
      <c r="AU233" s="146"/>
      <c r="AV233" s="131"/>
      <c r="AW233" s="146"/>
      <c r="AX233" s="146"/>
      <c r="AY233" s="147"/>
      <c r="AZ233" s="147"/>
      <c r="BA233" s="147"/>
      <c r="BB233" s="147"/>
      <c r="BC233" s="147"/>
      <c r="BD233" s="147"/>
      <c r="BE233" s="147"/>
      <c r="BF233" s="147"/>
      <c r="BG233" s="147"/>
      <c r="BH233" s="147"/>
      <c r="BI233" s="147"/>
      <c r="BJ233" s="147"/>
      <c r="BK233" s="147"/>
      <c r="BL233" s="147"/>
    </row>
    <row r="234" spans="1:64" x14ac:dyDescent="0.25">
      <c r="A234" s="176" t="s">
        <v>380</v>
      </c>
      <c r="B234" s="151">
        <v>0.1</v>
      </c>
      <c r="C234" s="151">
        <f t="shared" si="8"/>
        <v>7.25</v>
      </c>
      <c r="D234" s="151"/>
      <c r="E234" s="152">
        <f t="shared" si="7"/>
        <v>0</v>
      </c>
      <c r="F234" s="152"/>
      <c r="G234" s="152"/>
      <c r="H234" s="152"/>
      <c r="I234" s="152"/>
      <c r="J234" s="152"/>
      <c r="K234" s="152"/>
      <c r="L234" s="152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  <c r="AA234" s="146"/>
      <c r="AB234" s="146"/>
      <c r="AC234" s="146"/>
      <c r="AD234" s="146"/>
      <c r="AE234" s="146"/>
      <c r="AF234" s="146"/>
      <c r="AG234" s="146"/>
      <c r="AH234" s="146"/>
      <c r="AI234" s="146"/>
      <c r="AJ234" s="146"/>
      <c r="AK234" s="146">
        <v>0.25</v>
      </c>
      <c r="AL234" s="146">
        <v>2</v>
      </c>
      <c r="AM234" s="146"/>
      <c r="AN234" s="146"/>
      <c r="AO234" s="146">
        <v>2.5</v>
      </c>
      <c r="AP234" s="146">
        <v>2.5</v>
      </c>
      <c r="AQ234" s="146"/>
      <c r="AR234" s="146"/>
      <c r="AS234" s="146"/>
      <c r="AT234" s="146"/>
      <c r="AU234" s="146"/>
      <c r="AV234" s="131"/>
      <c r="AW234" s="146"/>
      <c r="AX234" s="146"/>
      <c r="AY234" s="147"/>
      <c r="AZ234" s="147"/>
      <c r="BA234" s="147"/>
      <c r="BB234" s="147"/>
      <c r="BC234" s="147"/>
      <c r="BD234" s="147"/>
      <c r="BE234" s="147"/>
      <c r="BF234" s="147"/>
      <c r="BG234" s="147"/>
      <c r="BH234" s="147"/>
      <c r="BI234" s="147"/>
      <c r="BJ234" s="147"/>
      <c r="BK234" s="147"/>
      <c r="BL234" s="147"/>
    </row>
    <row r="235" spans="1:64" ht="15" customHeight="1" x14ac:dyDescent="0.25">
      <c r="A235" s="176" t="s">
        <v>381</v>
      </c>
      <c r="B235" s="151">
        <v>0.1</v>
      </c>
      <c r="C235" s="151">
        <f t="shared" si="8"/>
        <v>7.25</v>
      </c>
      <c r="D235" s="151"/>
      <c r="E235" s="152">
        <f t="shared" si="7"/>
        <v>0</v>
      </c>
      <c r="F235" s="152"/>
      <c r="G235" s="152"/>
      <c r="H235" s="152"/>
      <c r="I235" s="152"/>
      <c r="J235" s="152"/>
      <c r="K235" s="152"/>
      <c r="L235" s="152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  <c r="AA235" s="146"/>
      <c r="AB235" s="146"/>
      <c r="AC235" s="146"/>
      <c r="AD235" s="146"/>
      <c r="AE235" s="146"/>
      <c r="AF235" s="146"/>
      <c r="AG235" s="146"/>
      <c r="AH235" s="146"/>
      <c r="AI235" s="146"/>
      <c r="AJ235" s="146"/>
      <c r="AK235" s="146">
        <v>0.25</v>
      </c>
      <c r="AL235" s="146">
        <v>2</v>
      </c>
      <c r="AM235" s="146"/>
      <c r="AN235" s="146"/>
      <c r="AO235" s="146">
        <v>2.5</v>
      </c>
      <c r="AP235" s="146">
        <v>2.5</v>
      </c>
      <c r="AQ235" s="146"/>
      <c r="AR235" s="146"/>
      <c r="AS235" s="146"/>
      <c r="AT235" s="146"/>
      <c r="AU235" s="146"/>
      <c r="AV235" s="131"/>
      <c r="AW235" s="146"/>
      <c r="AX235" s="146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  <c r="BI235" s="147"/>
      <c r="BJ235" s="147"/>
      <c r="BK235" s="147"/>
      <c r="BL235" s="147"/>
    </row>
    <row r="236" spans="1:64" ht="15" customHeight="1" x14ac:dyDescent="0.25">
      <c r="A236" s="176" t="s">
        <v>382</v>
      </c>
      <c r="B236" s="151">
        <v>0.1</v>
      </c>
      <c r="C236" s="151">
        <f t="shared" si="8"/>
        <v>11.75</v>
      </c>
      <c r="D236" s="151"/>
      <c r="E236" s="152">
        <f t="shared" si="7"/>
        <v>0</v>
      </c>
      <c r="F236" s="152"/>
      <c r="G236" s="152"/>
      <c r="H236" s="152"/>
      <c r="I236" s="152"/>
      <c r="J236" s="152"/>
      <c r="K236" s="152"/>
      <c r="L236" s="152"/>
      <c r="M236" s="146"/>
      <c r="N236" s="146">
        <v>4.5</v>
      </c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  <c r="AA236" s="146"/>
      <c r="AB236" s="146"/>
      <c r="AC236" s="146"/>
      <c r="AD236" s="146"/>
      <c r="AE236" s="146"/>
      <c r="AF236" s="146"/>
      <c r="AG236" s="146"/>
      <c r="AH236" s="146"/>
      <c r="AI236" s="146"/>
      <c r="AJ236" s="146"/>
      <c r="AK236" s="146">
        <v>0.25</v>
      </c>
      <c r="AL236" s="146">
        <v>2</v>
      </c>
      <c r="AM236" s="146"/>
      <c r="AN236" s="146"/>
      <c r="AO236" s="146">
        <v>2.5</v>
      </c>
      <c r="AP236" s="146">
        <v>2.5</v>
      </c>
      <c r="AQ236" s="146"/>
      <c r="AR236" s="146"/>
      <c r="AS236" s="146"/>
      <c r="AT236" s="146"/>
      <c r="AU236" s="146"/>
      <c r="AV236" s="131"/>
      <c r="AW236" s="146"/>
      <c r="AX236" s="146"/>
      <c r="AY236" s="147"/>
      <c r="AZ236" s="147"/>
      <c r="BA236" s="147"/>
      <c r="BB236" s="147"/>
      <c r="BC236" s="147"/>
      <c r="BD236" s="147"/>
      <c r="BE236" s="147"/>
      <c r="BF236" s="147"/>
      <c r="BG236" s="147"/>
      <c r="BH236" s="147"/>
      <c r="BI236" s="147"/>
      <c r="BJ236" s="147"/>
      <c r="BK236" s="147"/>
      <c r="BL236" s="147"/>
    </row>
    <row r="237" spans="1:64" x14ac:dyDescent="0.25">
      <c r="A237" s="176" t="s">
        <v>383</v>
      </c>
      <c r="B237" s="151">
        <v>0.1</v>
      </c>
      <c r="C237" s="151">
        <f t="shared" si="8"/>
        <v>11.75</v>
      </c>
      <c r="D237" s="151"/>
      <c r="E237" s="152">
        <f t="shared" si="7"/>
        <v>0</v>
      </c>
      <c r="F237" s="152"/>
      <c r="G237" s="152"/>
      <c r="H237" s="152"/>
      <c r="I237" s="152"/>
      <c r="J237" s="152"/>
      <c r="K237" s="152"/>
      <c r="L237" s="152"/>
      <c r="M237" s="146"/>
      <c r="N237" s="146">
        <v>4.5</v>
      </c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  <c r="AA237" s="146"/>
      <c r="AB237" s="146"/>
      <c r="AC237" s="146"/>
      <c r="AD237" s="146"/>
      <c r="AE237" s="146"/>
      <c r="AF237" s="146"/>
      <c r="AG237" s="146"/>
      <c r="AH237" s="146"/>
      <c r="AI237" s="146"/>
      <c r="AJ237" s="146"/>
      <c r="AK237" s="146">
        <v>0.25</v>
      </c>
      <c r="AL237" s="146">
        <v>2</v>
      </c>
      <c r="AM237" s="146"/>
      <c r="AN237" s="146"/>
      <c r="AO237" s="146">
        <v>2.5</v>
      </c>
      <c r="AP237" s="146">
        <v>2.5</v>
      </c>
      <c r="AQ237" s="146"/>
      <c r="AR237" s="146"/>
      <c r="AS237" s="146"/>
      <c r="AT237" s="146"/>
      <c r="AU237" s="146"/>
      <c r="AV237" s="131"/>
      <c r="AW237" s="146"/>
      <c r="AX237" s="146"/>
      <c r="AY237" s="147"/>
      <c r="AZ237" s="147"/>
      <c r="BA237" s="147"/>
      <c r="BB237" s="147"/>
      <c r="BC237" s="147"/>
      <c r="BD237" s="147"/>
      <c r="BE237" s="147"/>
      <c r="BF237" s="147"/>
      <c r="BG237" s="147"/>
      <c r="BH237" s="147"/>
      <c r="BI237" s="147"/>
      <c r="BJ237" s="147"/>
      <c r="BK237" s="147"/>
      <c r="BL237" s="147"/>
    </row>
    <row r="238" spans="1:64" x14ac:dyDescent="0.25">
      <c r="A238" s="176" t="s">
        <v>384</v>
      </c>
      <c r="B238" s="151">
        <v>0.1</v>
      </c>
      <c r="C238" s="151">
        <f t="shared" si="8"/>
        <v>7.25</v>
      </c>
      <c r="D238" s="151"/>
      <c r="E238" s="152">
        <f t="shared" si="7"/>
        <v>0</v>
      </c>
      <c r="F238" s="152"/>
      <c r="G238" s="152"/>
      <c r="H238" s="152"/>
      <c r="I238" s="152"/>
      <c r="J238" s="152"/>
      <c r="K238" s="152"/>
      <c r="L238" s="152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  <c r="AA238" s="146"/>
      <c r="AB238" s="146"/>
      <c r="AC238" s="146"/>
      <c r="AD238" s="146"/>
      <c r="AE238" s="146"/>
      <c r="AF238" s="146"/>
      <c r="AG238" s="146"/>
      <c r="AH238" s="146"/>
      <c r="AI238" s="146"/>
      <c r="AJ238" s="146"/>
      <c r="AK238" s="146">
        <v>0.25</v>
      </c>
      <c r="AL238" s="146">
        <v>2</v>
      </c>
      <c r="AM238" s="146"/>
      <c r="AN238" s="146"/>
      <c r="AO238" s="146">
        <v>2.5</v>
      </c>
      <c r="AP238" s="146">
        <v>2.5</v>
      </c>
      <c r="AQ238" s="146"/>
      <c r="AR238" s="146"/>
      <c r="AS238" s="146"/>
      <c r="AT238" s="146"/>
      <c r="AU238" s="146"/>
      <c r="AV238" s="131"/>
      <c r="AW238" s="146"/>
      <c r="AX238" s="146"/>
      <c r="AY238" s="147"/>
      <c r="AZ238" s="147"/>
      <c r="BA238" s="147"/>
      <c r="BB238" s="147"/>
      <c r="BC238" s="147"/>
      <c r="BD238" s="147"/>
      <c r="BE238" s="147"/>
      <c r="BF238" s="147"/>
      <c r="BG238" s="147"/>
      <c r="BH238" s="147"/>
      <c r="BI238" s="147"/>
      <c r="BJ238" s="147"/>
      <c r="BK238" s="147"/>
      <c r="BL238" s="147"/>
    </row>
    <row r="239" spans="1:64" x14ac:dyDescent="0.25">
      <c r="A239" s="176" t="s">
        <v>385</v>
      </c>
      <c r="B239" s="151">
        <v>0.1</v>
      </c>
      <c r="C239" s="151">
        <f t="shared" si="8"/>
        <v>11.75</v>
      </c>
      <c r="D239" s="151"/>
      <c r="E239" s="152">
        <f t="shared" si="7"/>
        <v>0</v>
      </c>
      <c r="F239" s="152"/>
      <c r="G239" s="152"/>
      <c r="H239" s="152"/>
      <c r="I239" s="152"/>
      <c r="J239" s="152"/>
      <c r="K239" s="152"/>
      <c r="L239" s="152"/>
      <c r="M239" s="146"/>
      <c r="N239" s="146">
        <v>4.5</v>
      </c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146">
        <v>0.25</v>
      </c>
      <c r="AL239" s="146">
        <v>2</v>
      </c>
      <c r="AM239" s="146"/>
      <c r="AN239" s="146"/>
      <c r="AO239" s="146">
        <v>2.5</v>
      </c>
      <c r="AP239" s="146">
        <v>2.5</v>
      </c>
      <c r="AQ239" s="146"/>
      <c r="AR239" s="146"/>
      <c r="AS239" s="146"/>
      <c r="AT239" s="146"/>
      <c r="AU239" s="146"/>
      <c r="AV239" s="131"/>
      <c r="AW239" s="146"/>
      <c r="AX239" s="146"/>
      <c r="AY239" s="147"/>
      <c r="AZ239" s="147"/>
      <c r="BA239" s="147"/>
      <c r="BB239" s="147"/>
      <c r="BC239" s="147"/>
      <c r="BD239" s="147"/>
      <c r="BE239" s="147"/>
      <c r="BF239" s="147"/>
      <c r="BG239" s="147"/>
      <c r="BH239" s="147"/>
      <c r="BI239" s="147"/>
      <c r="BJ239" s="147"/>
      <c r="BK239" s="147"/>
      <c r="BL239" s="147"/>
    </row>
    <row r="240" spans="1:64" x14ac:dyDescent="0.25">
      <c r="A240" s="176" t="s">
        <v>386</v>
      </c>
      <c r="B240" s="151">
        <v>0.1</v>
      </c>
      <c r="C240" s="151">
        <f t="shared" si="8"/>
        <v>11.75</v>
      </c>
      <c r="D240" s="151"/>
      <c r="E240" s="152">
        <f t="shared" si="7"/>
        <v>0</v>
      </c>
      <c r="F240" s="152"/>
      <c r="G240" s="152"/>
      <c r="H240" s="152"/>
      <c r="I240" s="152"/>
      <c r="J240" s="152"/>
      <c r="K240" s="152"/>
      <c r="L240" s="152"/>
      <c r="M240" s="146"/>
      <c r="N240" s="146">
        <v>4.5</v>
      </c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  <c r="AA240" s="146"/>
      <c r="AB240" s="146"/>
      <c r="AC240" s="146"/>
      <c r="AD240" s="146"/>
      <c r="AE240" s="146"/>
      <c r="AF240" s="146"/>
      <c r="AG240" s="146"/>
      <c r="AH240" s="146"/>
      <c r="AI240" s="146"/>
      <c r="AJ240" s="146"/>
      <c r="AK240" s="146">
        <v>0.25</v>
      </c>
      <c r="AL240" s="146">
        <v>2</v>
      </c>
      <c r="AM240" s="146"/>
      <c r="AN240" s="146"/>
      <c r="AO240" s="146">
        <v>2.5</v>
      </c>
      <c r="AP240" s="146">
        <v>2.5</v>
      </c>
      <c r="AQ240" s="146"/>
      <c r="AR240" s="146"/>
      <c r="AS240" s="146"/>
      <c r="AT240" s="146"/>
      <c r="AU240" s="146"/>
      <c r="AV240" s="131"/>
      <c r="AW240" s="146"/>
      <c r="AX240" s="146"/>
      <c r="AY240" s="147"/>
      <c r="AZ240" s="147"/>
      <c r="BA240" s="147"/>
      <c r="BB240" s="147"/>
      <c r="BC240" s="147"/>
      <c r="BD240" s="147"/>
      <c r="BE240" s="147"/>
      <c r="BF240" s="147"/>
      <c r="BG240" s="147"/>
      <c r="BH240" s="147"/>
      <c r="BI240" s="147"/>
      <c r="BJ240" s="147"/>
      <c r="BK240" s="147"/>
      <c r="BL240" s="147"/>
    </row>
    <row r="241" spans="1:64" x14ac:dyDescent="0.25">
      <c r="A241" s="176" t="s">
        <v>387</v>
      </c>
      <c r="B241" s="151">
        <v>0.1</v>
      </c>
      <c r="C241" s="151">
        <f t="shared" si="8"/>
        <v>7.25</v>
      </c>
      <c r="D241" s="151"/>
      <c r="E241" s="152">
        <f t="shared" si="7"/>
        <v>0</v>
      </c>
      <c r="F241" s="152"/>
      <c r="G241" s="152"/>
      <c r="H241" s="152"/>
      <c r="I241" s="152"/>
      <c r="J241" s="152"/>
      <c r="K241" s="152"/>
      <c r="L241" s="152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  <c r="AA241" s="146"/>
      <c r="AB241" s="146"/>
      <c r="AC241" s="146"/>
      <c r="AD241" s="146"/>
      <c r="AE241" s="146"/>
      <c r="AF241" s="146"/>
      <c r="AG241" s="146"/>
      <c r="AH241" s="146"/>
      <c r="AI241" s="146"/>
      <c r="AJ241" s="146"/>
      <c r="AK241" s="146">
        <v>0.25</v>
      </c>
      <c r="AL241" s="146">
        <v>2</v>
      </c>
      <c r="AM241" s="146"/>
      <c r="AN241" s="146"/>
      <c r="AO241" s="146">
        <v>2.5</v>
      </c>
      <c r="AP241" s="146">
        <v>2.5</v>
      </c>
      <c r="AQ241" s="146"/>
      <c r="AR241" s="146"/>
      <c r="AS241" s="146"/>
      <c r="AT241" s="146"/>
      <c r="AU241" s="146"/>
      <c r="AV241" s="131"/>
      <c r="AW241" s="146"/>
      <c r="AX241" s="146"/>
      <c r="AY241" s="147"/>
      <c r="AZ241" s="147"/>
      <c r="BA241" s="147"/>
      <c r="BB241" s="147"/>
      <c r="BC241" s="147"/>
      <c r="BD241" s="147"/>
      <c r="BE241" s="147"/>
      <c r="BF241" s="147"/>
      <c r="BG241" s="147"/>
      <c r="BH241" s="147"/>
      <c r="BI241" s="147"/>
      <c r="BJ241" s="147"/>
      <c r="BK241" s="147"/>
      <c r="BL241" s="147"/>
    </row>
    <row r="242" spans="1:64" x14ac:dyDescent="0.25">
      <c r="A242" s="176" t="s">
        <v>388</v>
      </c>
      <c r="B242" s="151">
        <v>0.1</v>
      </c>
      <c r="C242" s="151">
        <f t="shared" si="8"/>
        <v>11.75</v>
      </c>
      <c r="D242" s="151"/>
      <c r="E242" s="152">
        <f t="shared" ref="E242:E305" si="9">SUM(F242:L242)</f>
        <v>0</v>
      </c>
      <c r="F242" s="152"/>
      <c r="G242" s="152"/>
      <c r="H242" s="152"/>
      <c r="I242" s="152"/>
      <c r="J242" s="152"/>
      <c r="K242" s="152"/>
      <c r="L242" s="152"/>
      <c r="M242" s="146"/>
      <c r="N242" s="146">
        <v>4.5</v>
      </c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  <c r="AA242" s="146"/>
      <c r="AB242" s="146"/>
      <c r="AC242" s="146"/>
      <c r="AD242" s="146"/>
      <c r="AE242" s="146"/>
      <c r="AF242" s="146"/>
      <c r="AG242" s="146"/>
      <c r="AH242" s="146"/>
      <c r="AI242" s="146"/>
      <c r="AJ242" s="146"/>
      <c r="AK242" s="146">
        <v>0.25</v>
      </c>
      <c r="AL242" s="146">
        <v>2</v>
      </c>
      <c r="AM242" s="146"/>
      <c r="AN242" s="146"/>
      <c r="AO242" s="146">
        <v>2.5</v>
      </c>
      <c r="AP242" s="146">
        <v>2.5</v>
      </c>
      <c r="AQ242" s="146"/>
      <c r="AR242" s="146"/>
      <c r="AS242" s="146"/>
      <c r="AT242" s="146"/>
      <c r="AU242" s="146"/>
      <c r="AV242" s="131"/>
      <c r="AW242" s="146"/>
      <c r="AX242" s="146"/>
      <c r="AY242" s="147"/>
      <c r="AZ242" s="147"/>
      <c r="BA242" s="147"/>
      <c r="BB242" s="147"/>
      <c r="BC242" s="147"/>
      <c r="BD242" s="147"/>
      <c r="BE242" s="147"/>
      <c r="BF242" s="147"/>
      <c r="BG242" s="147"/>
      <c r="BH242" s="147"/>
      <c r="BI242" s="147"/>
      <c r="BJ242" s="147"/>
      <c r="BK242" s="147"/>
      <c r="BL242" s="147"/>
    </row>
    <row r="243" spans="1:64" x14ac:dyDescent="0.25">
      <c r="A243" s="176" t="s">
        <v>389</v>
      </c>
      <c r="B243" s="151">
        <v>0.1</v>
      </c>
      <c r="C243" s="151">
        <f t="shared" si="8"/>
        <v>6.75</v>
      </c>
      <c r="D243" s="151"/>
      <c r="E243" s="152">
        <f t="shared" si="9"/>
        <v>0</v>
      </c>
      <c r="F243" s="152"/>
      <c r="G243" s="152"/>
      <c r="H243" s="152"/>
      <c r="I243" s="152"/>
      <c r="J243" s="152"/>
      <c r="K243" s="152"/>
      <c r="L243" s="152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  <c r="AA243" s="146"/>
      <c r="AB243" s="146"/>
      <c r="AC243" s="146"/>
      <c r="AD243" s="146"/>
      <c r="AE243" s="146"/>
      <c r="AF243" s="146"/>
      <c r="AG243" s="146"/>
      <c r="AH243" s="146"/>
      <c r="AI243" s="146"/>
      <c r="AJ243" s="146"/>
      <c r="AK243" s="146">
        <v>0.25</v>
      </c>
      <c r="AL243" s="146">
        <v>2</v>
      </c>
      <c r="AM243" s="146"/>
      <c r="AN243" s="146"/>
      <c r="AO243" s="146">
        <v>2.5</v>
      </c>
      <c r="AP243" s="146"/>
      <c r="AQ243" s="146">
        <v>2</v>
      </c>
      <c r="AR243" s="146"/>
      <c r="AS243" s="146"/>
      <c r="AT243" s="146"/>
      <c r="AU243" s="146"/>
      <c r="AV243" s="131"/>
      <c r="AW243" s="146"/>
      <c r="AX243" s="146"/>
      <c r="AY243" s="147"/>
      <c r="AZ243" s="147"/>
      <c r="BA243" s="147"/>
      <c r="BB243" s="147"/>
      <c r="BC243" s="147"/>
      <c r="BD243" s="147"/>
      <c r="BE243" s="147"/>
      <c r="BF243" s="147"/>
      <c r="BG243" s="147"/>
      <c r="BH243" s="147"/>
      <c r="BI243" s="147"/>
      <c r="BJ243" s="147"/>
      <c r="BK243" s="147"/>
      <c r="BL243" s="147"/>
    </row>
    <row r="244" spans="1:64" ht="15" customHeight="1" x14ac:dyDescent="0.25">
      <c r="A244" s="176" t="s">
        <v>390</v>
      </c>
      <c r="B244" s="151">
        <v>0.1</v>
      </c>
      <c r="C244" s="151">
        <f t="shared" si="8"/>
        <v>6.75</v>
      </c>
      <c r="D244" s="151"/>
      <c r="E244" s="152">
        <f t="shared" si="9"/>
        <v>0</v>
      </c>
      <c r="F244" s="152"/>
      <c r="G244" s="152"/>
      <c r="H244" s="152"/>
      <c r="I244" s="152"/>
      <c r="J244" s="152"/>
      <c r="K244" s="152"/>
      <c r="L244" s="152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  <c r="AA244" s="146"/>
      <c r="AB244" s="146"/>
      <c r="AC244" s="146"/>
      <c r="AD244" s="146"/>
      <c r="AE244" s="146"/>
      <c r="AF244" s="146"/>
      <c r="AG244" s="146"/>
      <c r="AH244" s="146"/>
      <c r="AI244" s="146"/>
      <c r="AJ244" s="146"/>
      <c r="AK244" s="146">
        <v>0.25</v>
      </c>
      <c r="AL244" s="146">
        <v>2</v>
      </c>
      <c r="AM244" s="146"/>
      <c r="AN244" s="146"/>
      <c r="AO244" s="146">
        <v>2.5</v>
      </c>
      <c r="AP244" s="146"/>
      <c r="AQ244" s="146"/>
      <c r="AR244" s="146">
        <v>2</v>
      </c>
      <c r="AS244" s="146"/>
      <c r="AT244" s="146"/>
      <c r="AU244" s="146"/>
      <c r="AV244" s="131"/>
      <c r="AW244" s="146"/>
      <c r="AX244" s="146"/>
      <c r="AY244" s="147"/>
      <c r="AZ244" s="147"/>
      <c r="BA244" s="147"/>
      <c r="BB244" s="147"/>
      <c r="BC244" s="147"/>
      <c r="BD244" s="147"/>
      <c r="BE244" s="147"/>
      <c r="BF244" s="147"/>
      <c r="BG244" s="147"/>
      <c r="BH244" s="147"/>
      <c r="BI244" s="147"/>
      <c r="BJ244" s="147"/>
      <c r="BK244" s="147"/>
      <c r="BL244" s="147"/>
    </row>
    <row r="245" spans="1:64" x14ac:dyDescent="0.25">
      <c r="A245" s="176" t="s">
        <v>391</v>
      </c>
      <c r="B245" s="151">
        <v>0.1</v>
      </c>
      <c r="C245" s="151">
        <f t="shared" si="8"/>
        <v>6.75</v>
      </c>
      <c r="D245" s="151"/>
      <c r="E245" s="152">
        <f t="shared" si="9"/>
        <v>0</v>
      </c>
      <c r="F245" s="152"/>
      <c r="G245" s="152"/>
      <c r="H245" s="152"/>
      <c r="I245" s="152"/>
      <c r="J245" s="152"/>
      <c r="K245" s="152"/>
      <c r="L245" s="152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  <c r="AA245" s="146"/>
      <c r="AB245" s="146"/>
      <c r="AC245" s="146"/>
      <c r="AD245" s="146"/>
      <c r="AE245" s="146"/>
      <c r="AF245" s="146"/>
      <c r="AG245" s="146"/>
      <c r="AH245" s="146"/>
      <c r="AI245" s="146"/>
      <c r="AJ245" s="146"/>
      <c r="AK245" s="146">
        <v>0.25</v>
      </c>
      <c r="AL245" s="146">
        <v>2</v>
      </c>
      <c r="AM245" s="146"/>
      <c r="AN245" s="146"/>
      <c r="AO245" s="146">
        <v>2.5</v>
      </c>
      <c r="AP245" s="146"/>
      <c r="AQ245" s="146"/>
      <c r="AR245" s="146">
        <v>2</v>
      </c>
      <c r="AS245" s="146"/>
      <c r="AT245" s="146"/>
      <c r="AU245" s="146"/>
      <c r="AV245" s="131"/>
      <c r="AW245" s="146"/>
      <c r="AX245" s="146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  <c r="BI245" s="147"/>
      <c r="BJ245" s="147"/>
      <c r="BK245" s="147"/>
      <c r="BL245" s="147"/>
    </row>
    <row r="246" spans="1:64" ht="15" customHeight="1" x14ac:dyDescent="0.25">
      <c r="A246" s="176" t="s">
        <v>392</v>
      </c>
      <c r="B246" s="151">
        <v>0.1</v>
      </c>
      <c r="C246" s="151">
        <f t="shared" si="8"/>
        <v>11.75</v>
      </c>
      <c r="D246" s="151"/>
      <c r="E246" s="152">
        <f t="shared" si="9"/>
        <v>0</v>
      </c>
      <c r="F246" s="152"/>
      <c r="G246" s="152"/>
      <c r="H246" s="152"/>
      <c r="I246" s="152"/>
      <c r="J246" s="152"/>
      <c r="K246" s="152"/>
      <c r="L246" s="152"/>
      <c r="M246" s="146"/>
      <c r="N246" s="146">
        <v>4.5</v>
      </c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6"/>
      <c r="AF246" s="146"/>
      <c r="AG246" s="146"/>
      <c r="AH246" s="146"/>
      <c r="AI246" s="146"/>
      <c r="AJ246" s="146"/>
      <c r="AK246" s="146">
        <v>0.25</v>
      </c>
      <c r="AL246" s="146">
        <v>2</v>
      </c>
      <c r="AM246" s="146"/>
      <c r="AN246" s="146"/>
      <c r="AO246" s="146">
        <v>2.5</v>
      </c>
      <c r="AP246" s="146">
        <v>2.5</v>
      </c>
      <c r="AQ246" s="146"/>
      <c r="AR246" s="146"/>
      <c r="AS246" s="146"/>
      <c r="AT246" s="146"/>
      <c r="AU246" s="146"/>
      <c r="AV246" s="131"/>
      <c r="AW246" s="146"/>
      <c r="AX246" s="146"/>
      <c r="AY246" s="147"/>
      <c r="AZ246" s="147"/>
      <c r="BA246" s="147"/>
      <c r="BB246" s="147"/>
      <c r="BC246" s="147"/>
      <c r="BD246" s="147"/>
      <c r="BE246" s="147"/>
      <c r="BF246" s="147"/>
      <c r="BG246" s="147"/>
      <c r="BH246" s="147"/>
      <c r="BI246" s="147"/>
      <c r="BJ246" s="147"/>
      <c r="BK246" s="147"/>
      <c r="BL246" s="147"/>
    </row>
    <row r="247" spans="1:64" ht="15" customHeight="1" x14ac:dyDescent="0.25">
      <c r="A247" s="176" t="s">
        <v>393</v>
      </c>
      <c r="B247" s="151">
        <v>0.1</v>
      </c>
      <c r="C247" s="151">
        <f t="shared" si="8"/>
        <v>11.75</v>
      </c>
      <c r="D247" s="151"/>
      <c r="E247" s="152">
        <f t="shared" si="9"/>
        <v>0</v>
      </c>
      <c r="F247" s="152"/>
      <c r="G247" s="152"/>
      <c r="H247" s="152"/>
      <c r="I247" s="152"/>
      <c r="J247" s="152"/>
      <c r="K247" s="152"/>
      <c r="L247" s="152"/>
      <c r="M247" s="146"/>
      <c r="N247" s="146">
        <v>4.5</v>
      </c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>
        <v>0.25</v>
      </c>
      <c r="AL247" s="146">
        <v>2</v>
      </c>
      <c r="AM247" s="146"/>
      <c r="AN247" s="146"/>
      <c r="AO247" s="146">
        <v>2.5</v>
      </c>
      <c r="AP247" s="146">
        <v>2.5</v>
      </c>
      <c r="AQ247" s="146"/>
      <c r="AR247" s="146"/>
      <c r="AS247" s="146"/>
      <c r="AT247" s="146"/>
      <c r="AU247" s="146"/>
      <c r="AV247" s="131"/>
      <c r="AW247" s="146"/>
      <c r="AX247" s="146"/>
      <c r="AY247" s="147"/>
      <c r="AZ247" s="147"/>
      <c r="BA247" s="147"/>
      <c r="BB247" s="147"/>
      <c r="BC247" s="147"/>
      <c r="BD247" s="147"/>
      <c r="BE247" s="147"/>
      <c r="BF247" s="147"/>
      <c r="BG247" s="147"/>
      <c r="BH247" s="147"/>
      <c r="BI247" s="147"/>
      <c r="BJ247" s="147"/>
      <c r="BK247" s="147"/>
      <c r="BL247" s="147"/>
    </row>
    <row r="248" spans="1:64" x14ac:dyDescent="0.25">
      <c r="A248" s="176" t="s">
        <v>394</v>
      </c>
      <c r="B248" s="151">
        <v>0.1</v>
      </c>
      <c r="C248" s="151">
        <f t="shared" si="8"/>
        <v>7.25</v>
      </c>
      <c r="D248" s="151"/>
      <c r="E248" s="152">
        <f t="shared" si="9"/>
        <v>0</v>
      </c>
      <c r="F248" s="152"/>
      <c r="G248" s="152"/>
      <c r="H248" s="152"/>
      <c r="I248" s="152"/>
      <c r="J248" s="152"/>
      <c r="K248" s="152"/>
      <c r="L248" s="152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6"/>
      <c r="AF248" s="146"/>
      <c r="AG248" s="146"/>
      <c r="AH248" s="146"/>
      <c r="AI248" s="146"/>
      <c r="AJ248" s="146"/>
      <c r="AK248" s="146">
        <v>0.25</v>
      </c>
      <c r="AL248" s="146">
        <v>2</v>
      </c>
      <c r="AM248" s="146"/>
      <c r="AN248" s="146"/>
      <c r="AO248" s="146">
        <v>2.5</v>
      </c>
      <c r="AP248" s="146">
        <v>2.5</v>
      </c>
      <c r="AQ248" s="146"/>
      <c r="AR248" s="146"/>
      <c r="AS248" s="146"/>
      <c r="AT248" s="146"/>
      <c r="AU248" s="146"/>
      <c r="AV248" s="131"/>
      <c r="AW248" s="146"/>
      <c r="AX248" s="146"/>
      <c r="AY248" s="147"/>
      <c r="AZ248" s="147"/>
      <c r="BA248" s="147"/>
      <c r="BB248" s="147"/>
      <c r="BC248" s="147"/>
      <c r="BD248" s="147"/>
      <c r="BE248" s="147"/>
      <c r="BF248" s="147"/>
      <c r="BG248" s="147"/>
      <c r="BH248" s="147"/>
      <c r="BI248" s="147"/>
      <c r="BJ248" s="147"/>
      <c r="BK248" s="147"/>
      <c r="BL248" s="147"/>
    </row>
    <row r="249" spans="1:64" ht="15" customHeight="1" x14ac:dyDescent="0.25">
      <c r="A249" s="176" t="s">
        <v>395</v>
      </c>
      <c r="B249" s="151">
        <v>0.1</v>
      </c>
      <c r="C249" s="151">
        <f t="shared" si="8"/>
        <v>7.25</v>
      </c>
      <c r="D249" s="151"/>
      <c r="E249" s="152">
        <f t="shared" si="9"/>
        <v>0</v>
      </c>
      <c r="F249" s="152"/>
      <c r="G249" s="152"/>
      <c r="H249" s="152"/>
      <c r="I249" s="152"/>
      <c r="J249" s="152"/>
      <c r="K249" s="152"/>
      <c r="L249" s="152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6"/>
      <c r="AF249" s="146"/>
      <c r="AG249" s="146"/>
      <c r="AH249" s="146"/>
      <c r="AI249" s="146"/>
      <c r="AJ249" s="146"/>
      <c r="AK249" s="146">
        <v>0.25</v>
      </c>
      <c r="AL249" s="146">
        <v>2</v>
      </c>
      <c r="AM249" s="146"/>
      <c r="AN249" s="146"/>
      <c r="AO249" s="146">
        <v>2.5</v>
      </c>
      <c r="AP249" s="146">
        <v>2.5</v>
      </c>
      <c r="AQ249" s="146"/>
      <c r="AR249" s="146"/>
      <c r="AS249" s="146"/>
      <c r="AT249" s="146"/>
      <c r="AU249" s="146"/>
      <c r="AV249" s="131"/>
      <c r="AW249" s="146"/>
      <c r="AX249" s="146"/>
      <c r="AY249" s="147"/>
      <c r="AZ249" s="147"/>
      <c r="BA249" s="147"/>
      <c r="BB249" s="147"/>
      <c r="BC249" s="147"/>
      <c r="BD249" s="147"/>
      <c r="BE249" s="147"/>
      <c r="BF249" s="147"/>
      <c r="BG249" s="147"/>
      <c r="BH249" s="147"/>
      <c r="BI249" s="147"/>
      <c r="BJ249" s="147"/>
      <c r="BK249" s="147"/>
      <c r="BL249" s="147"/>
    </row>
    <row r="250" spans="1:64" ht="15" customHeight="1" x14ac:dyDescent="0.25">
      <c r="A250" s="176" t="s">
        <v>396</v>
      </c>
      <c r="B250" s="151">
        <v>0.1</v>
      </c>
      <c r="C250" s="151">
        <f t="shared" si="8"/>
        <v>11.75</v>
      </c>
      <c r="D250" s="151"/>
      <c r="E250" s="152">
        <f t="shared" si="9"/>
        <v>0</v>
      </c>
      <c r="F250" s="152"/>
      <c r="G250" s="152"/>
      <c r="H250" s="152"/>
      <c r="I250" s="152"/>
      <c r="J250" s="152"/>
      <c r="K250" s="152"/>
      <c r="L250" s="152"/>
      <c r="M250" s="146"/>
      <c r="N250" s="146">
        <v>4.5</v>
      </c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  <c r="AA250" s="146"/>
      <c r="AB250" s="146"/>
      <c r="AC250" s="146"/>
      <c r="AD250" s="146"/>
      <c r="AE250" s="146"/>
      <c r="AF250" s="146"/>
      <c r="AG250" s="146"/>
      <c r="AH250" s="146"/>
      <c r="AI250" s="146"/>
      <c r="AJ250" s="146"/>
      <c r="AK250" s="146">
        <v>0.25</v>
      </c>
      <c r="AL250" s="146">
        <v>2</v>
      </c>
      <c r="AM250" s="146"/>
      <c r="AN250" s="146"/>
      <c r="AO250" s="146">
        <v>2.5</v>
      </c>
      <c r="AP250" s="146">
        <v>2.5</v>
      </c>
      <c r="AQ250" s="146"/>
      <c r="AR250" s="146"/>
      <c r="AS250" s="146"/>
      <c r="AT250" s="146"/>
      <c r="AU250" s="146"/>
      <c r="AV250" s="131"/>
      <c r="AW250" s="146"/>
      <c r="AX250" s="146"/>
      <c r="AY250" s="147"/>
      <c r="AZ250" s="147"/>
      <c r="BA250" s="147"/>
      <c r="BB250" s="147"/>
      <c r="BC250" s="147"/>
      <c r="BD250" s="147"/>
      <c r="BE250" s="147"/>
      <c r="BF250" s="147"/>
      <c r="BG250" s="147"/>
      <c r="BH250" s="147"/>
      <c r="BI250" s="147"/>
      <c r="BJ250" s="147"/>
      <c r="BK250" s="147"/>
      <c r="BL250" s="147"/>
    </row>
    <row r="251" spans="1:64" x14ac:dyDescent="0.25">
      <c r="A251" s="176" t="s">
        <v>397</v>
      </c>
      <c r="B251" s="151">
        <v>0.1</v>
      </c>
      <c r="C251" s="151">
        <f t="shared" si="8"/>
        <v>11.75</v>
      </c>
      <c r="D251" s="151"/>
      <c r="E251" s="152">
        <f t="shared" si="9"/>
        <v>0</v>
      </c>
      <c r="F251" s="152"/>
      <c r="G251" s="152"/>
      <c r="H251" s="152"/>
      <c r="I251" s="152"/>
      <c r="J251" s="152"/>
      <c r="K251" s="152"/>
      <c r="L251" s="152"/>
      <c r="M251" s="146"/>
      <c r="N251" s="146">
        <v>4.5</v>
      </c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  <c r="AA251" s="146"/>
      <c r="AB251" s="146"/>
      <c r="AC251" s="146"/>
      <c r="AD251" s="146"/>
      <c r="AE251" s="146"/>
      <c r="AF251" s="146"/>
      <c r="AG251" s="146"/>
      <c r="AH251" s="146"/>
      <c r="AI251" s="146"/>
      <c r="AJ251" s="146"/>
      <c r="AK251" s="146">
        <v>0.25</v>
      </c>
      <c r="AL251" s="146">
        <v>2</v>
      </c>
      <c r="AM251" s="146"/>
      <c r="AN251" s="146"/>
      <c r="AO251" s="146">
        <v>2.5</v>
      </c>
      <c r="AP251" s="146">
        <v>2.5</v>
      </c>
      <c r="AQ251" s="146"/>
      <c r="AR251" s="146"/>
      <c r="AS251" s="146"/>
      <c r="AT251" s="146"/>
      <c r="AU251" s="146"/>
      <c r="AV251" s="131"/>
      <c r="AW251" s="146"/>
      <c r="AX251" s="146"/>
      <c r="AY251" s="147"/>
      <c r="AZ251" s="147"/>
      <c r="BA251" s="147"/>
      <c r="BB251" s="147"/>
      <c r="BC251" s="147"/>
      <c r="BD251" s="147"/>
      <c r="BE251" s="147"/>
      <c r="BF251" s="147"/>
      <c r="BG251" s="147"/>
      <c r="BH251" s="147"/>
      <c r="BI251" s="147"/>
      <c r="BJ251" s="147"/>
      <c r="BK251" s="147"/>
      <c r="BL251" s="147"/>
    </row>
    <row r="252" spans="1:64" x14ac:dyDescent="0.25">
      <c r="A252" s="176" t="s">
        <v>398</v>
      </c>
      <c r="B252" s="151">
        <v>0.1</v>
      </c>
      <c r="C252" s="151">
        <f t="shared" si="8"/>
        <v>7.25</v>
      </c>
      <c r="D252" s="151"/>
      <c r="E252" s="152">
        <f t="shared" si="9"/>
        <v>0</v>
      </c>
      <c r="F252" s="152"/>
      <c r="G252" s="152"/>
      <c r="H252" s="152"/>
      <c r="I252" s="152"/>
      <c r="J252" s="152"/>
      <c r="K252" s="152"/>
      <c r="L252" s="152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  <c r="AA252" s="146"/>
      <c r="AB252" s="146"/>
      <c r="AC252" s="146"/>
      <c r="AD252" s="146"/>
      <c r="AE252" s="146"/>
      <c r="AF252" s="146"/>
      <c r="AG252" s="146"/>
      <c r="AH252" s="146"/>
      <c r="AI252" s="146"/>
      <c r="AJ252" s="146"/>
      <c r="AK252" s="146">
        <v>0.25</v>
      </c>
      <c r="AL252" s="146">
        <v>2</v>
      </c>
      <c r="AM252" s="146"/>
      <c r="AN252" s="146"/>
      <c r="AO252" s="146">
        <v>2.5</v>
      </c>
      <c r="AP252" s="146">
        <v>2.5</v>
      </c>
      <c r="AQ252" s="146"/>
      <c r="AR252" s="146"/>
      <c r="AS252" s="146"/>
      <c r="AT252" s="146"/>
      <c r="AU252" s="146"/>
      <c r="AV252" s="131"/>
      <c r="AW252" s="146"/>
      <c r="AX252" s="146"/>
      <c r="AY252" s="147"/>
      <c r="AZ252" s="147"/>
      <c r="BA252" s="147"/>
      <c r="BB252" s="147"/>
      <c r="BC252" s="147"/>
      <c r="BD252" s="147"/>
      <c r="BE252" s="147"/>
      <c r="BF252" s="147"/>
      <c r="BG252" s="147"/>
      <c r="BH252" s="147"/>
      <c r="BI252" s="147"/>
      <c r="BJ252" s="147"/>
      <c r="BK252" s="147"/>
      <c r="BL252" s="147"/>
    </row>
    <row r="253" spans="1:64" x14ac:dyDescent="0.25">
      <c r="A253" s="176" t="s">
        <v>399</v>
      </c>
      <c r="B253" s="151">
        <v>0.1</v>
      </c>
      <c r="C253" s="151">
        <f t="shared" si="8"/>
        <v>11.75</v>
      </c>
      <c r="D253" s="151"/>
      <c r="E253" s="152">
        <f t="shared" si="9"/>
        <v>0</v>
      </c>
      <c r="F253" s="152"/>
      <c r="G253" s="152"/>
      <c r="H253" s="152"/>
      <c r="I253" s="152"/>
      <c r="J253" s="152"/>
      <c r="K253" s="152"/>
      <c r="L253" s="152"/>
      <c r="M253" s="146"/>
      <c r="N253" s="146">
        <v>4.5</v>
      </c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  <c r="AA253" s="146"/>
      <c r="AB253" s="146"/>
      <c r="AC253" s="146"/>
      <c r="AD253" s="146"/>
      <c r="AE253" s="146"/>
      <c r="AF253" s="146"/>
      <c r="AG253" s="146"/>
      <c r="AH253" s="146"/>
      <c r="AI253" s="146"/>
      <c r="AJ253" s="146"/>
      <c r="AK253" s="146">
        <v>0.25</v>
      </c>
      <c r="AL253" s="146">
        <v>2</v>
      </c>
      <c r="AM253" s="146"/>
      <c r="AN253" s="146"/>
      <c r="AO253" s="146">
        <v>2.5</v>
      </c>
      <c r="AP253" s="146">
        <v>2.5</v>
      </c>
      <c r="AQ253" s="146"/>
      <c r="AR253" s="146"/>
      <c r="AS253" s="146"/>
      <c r="AT253" s="146"/>
      <c r="AU253" s="146"/>
      <c r="AV253" s="131"/>
      <c r="AW253" s="146"/>
      <c r="AX253" s="146"/>
      <c r="AY253" s="147"/>
      <c r="AZ253" s="147"/>
      <c r="BA253" s="147"/>
      <c r="BB253" s="147"/>
      <c r="BC253" s="147"/>
      <c r="BD253" s="147"/>
      <c r="BE253" s="147"/>
      <c r="BF253" s="147"/>
      <c r="BG253" s="147"/>
      <c r="BH253" s="147"/>
      <c r="BI253" s="147"/>
      <c r="BJ253" s="147"/>
      <c r="BK253" s="147"/>
      <c r="BL253" s="147"/>
    </row>
    <row r="254" spans="1:64" x14ac:dyDescent="0.25">
      <c r="A254" s="176" t="s">
        <v>400</v>
      </c>
      <c r="B254" s="151">
        <v>0.1</v>
      </c>
      <c r="C254" s="151">
        <f t="shared" si="8"/>
        <v>7.25</v>
      </c>
      <c r="D254" s="151"/>
      <c r="E254" s="152">
        <f t="shared" si="9"/>
        <v>0</v>
      </c>
      <c r="F254" s="152"/>
      <c r="G254" s="152"/>
      <c r="H254" s="152"/>
      <c r="I254" s="152"/>
      <c r="J254" s="152"/>
      <c r="K254" s="152"/>
      <c r="L254" s="152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6"/>
      <c r="AF254" s="146"/>
      <c r="AG254" s="146"/>
      <c r="AH254" s="146"/>
      <c r="AI254" s="146"/>
      <c r="AJ254" s="146"/>
      <c r="AK254" s="146">
        <v>0.25</v>
      </c>
      <c r="AL254" s="146">
        <v>2</v>
      </c>
      <c r="AM254" s="146"/>
      <c r="AN254" s="146"/>
      <c r="AO254" s="146">
        <v>2.5</v>
      </c>
      <c r="AP254" s="146">
        <v>2.5</v>
      </c>
      <c r="AQ254" s="146"/>
      <c r="AR254" s="146"/>
      <c r="AS254" s="146"/>
      <c r="AT254" s="146"/>
      <c r="AU254" s="146"/>
      <c r="AV254" s="131"/>
      <c r="AW254" s="146"/>
      <c r="AX254" s="146"/>
      <c r="AY254" s="147"/>
      <c r="AZ254" s="147"/>
      <c r="BA254" s="147"/>
      <c r="BB254" s="147"/>
      <c r="BC254" s="147"/>
      <c r="BD254" s="147"/>
      <c r="BE254" s="147"/>
      <c r="BF254" s="147"/>
      <c r="BG254" s="147"/>
      <c r="BH254" s="147"/>
      <c r="BI254" s="147"/>
      <c r="BJ254" s="147"/>
      <c r="BK254" s="147"/>
      <c r="BL254" s="147"/>
    </row>
    <row r="255" spans="1:64" x14ac:dyDescent="0.25">
      <c r="A255" s="176" t="s">
        <v>401</v>
      </c>
      <c r="B255" s="151">
        <v>0.1</v>
      </c>
      <c r="C255" s="151">
        <f t="shared" si="8"/>
        <v>11.75</v>
      </c>
      <c r="D255" s="151"/>
      <c r="E255" s="152">
        <f t="shared" si="9"/>
        <v>0</v>
      </c>
      <c r="F255" s="152"/>
      <c r="G255" s="152"/>
      <c r="H255" s="152"/>
      <c r="I255" s="152"/>
      <c r="J255" s="152"/>
      <c r="K255" s="152"/>
      <c r="L255" s="152"/>
      <c r="M255" s="146"/>
      <c r="N255" s="146">
        <v>4.5</v>
      </c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6"/>
      <c r="AF255" s="146"/>
      <c r="AG255" s="146"/>
      <c r="AH255" s="146"/>
      <c r="AI255" s="146"/>
      <c r="AJ255" s="146"/>
      <c r="AK255" s="146">
        <v>0.25</v>
      </c>
      <c r="AL255" s="146">
        <v>2</v>
      </c>
      <c r="AM255" s="146"/>
      <c r="AN255" s="146"/>
      <c r="AO255" s="146">
        <v>2.5</v>
      </c>
      <c r="AP255" s="146">
        <v>2.5</v>
      </c>
      <c r="AQ255" s="146"/>
      <c r="AR255" s="146"/>
      <c r="AS255" s="146"/>
      <c r="AT255" s="146"/>
      <c r="AU255" s="146"/>
      <c r="AV255" s="131"/>
      <c r="AW255" s="146"/>
      <c r="AX255" s="146"/>
      <c r="AY255" s="147"/>
      <c r="AZ255" s="147"/>
      <c r="BA255" s="147"/>
      <c r="BB255" s="147"/>
      <c r="BC255" s="147"/>
      <c r="BD255" s="147"/>
      <c r="BE255" s="147"/>
      <c r="BF255" s="147"/>
      <c r="BG255" s="147"/>
      <c r="BH255" s="147"/>
      <c r="BI255" s="147"/>
      <c r="BJ255" s="147"/>
      <c r="BK255" s="147"/>
      <c r="BL255" s="147"/>
    </row>
    <row r="256" spans="1:64" x14ac:dyDescent="0.25">
      <c r="A256" s="176" t="s">
        <v>402</v>
      </c>
      <c r="B256" s="151">
        <v>0.1</v>
      </c>
      <c r="C256" s="151">
        <f t="shared" si="8"/>
        <v>11.75</v>
      </c>
      <c r="D256" s="151"/>
      <c r="E256" s="152">
        <f t="shared" si="9"/>
        <v>0</v>
      </c>
      <c r="F256" s="152"/>
      <c r="G256" s="152"/>
      <c r="H256" s="152"/>
      <c r="I256" s="152"/>
      <c r="J256" s="152"/>
      <c r="K256" s="152"/>
      <c r="L256" s="152"/>
      <c r="M256" s="146"/>
      <c r="N256" s="146">
        <v>4.5</v>
      </c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  <c r="AA256" s="146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46">
        <v>0.25</v>
      </c>
      <c r="AL256" s="146">
        <v>2</v>
      </c>
      <c r="AM256" s="146"/>
      <c r="AN256" s="146"/>
      <c r="AO256" s="146">
        <v>2.5</v>
      </c>
      <c r="AP256" s="146">
        <v>2.5</v>
      </c>
      <c r="AQ256" s="146"/>
      <c r="AR256" s="146"/>
      <c r="AS256" s="146"/>
      <c r="AT256" s="146"/>
      <c r="AU256" s="146"/>
      <c r="AV256" s="131"/>
      <c r="AW256" s="146"/>
      <c r="AX256" s="146"/>
      <c r="AY256" s="147"/>
      <c r="AZ256" s="147"/>
      <c r="BA256" s="147"/>
      <c r="BB256" s="147"/>
      <c r="BC256" s="147"/>
      <c r="BD256" s="147"/>
      <c r="BE256" s="147"/>
      <c r="BF256" s="147"/>
      <c r="BG256" s="147"/>
      <c r="BH256" s="147"/>
      <c r="BI256" s="147"/>
      <c r="BJ256" s="147"/>
      <c r="BK256" s="147"/>
      <c r="BL256" s="147"/>
    </row>
    <row r="257" spans="1:64" x14ac:dyDescent="0.25">
      <c r="A257" s="180" t="s">
        <v>403</v>
      </c>
      <c r="B257" s="151">
        <v>0.1</v>
      </c>
      <c r="C257" s="151">
        <f t="shared" si="8"/>
        <v>6.75</v>
      </c>
      <c r="D257" s="151"/>
      <c r="E257" s="152">
        <f t="shared" si="9"/>
        <v>0</v>
      </c>
      <c r="F257" s="181"/>
      <c r="G257" s="181"/>
      <c r="H257" s="181"/>
      <c r="I257" s="181"/>
      <c r="J257" s="181"/>
      <c r="K257" s="181"/>
      <c r="L257" s="181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>
        <v>0.25</v>
      </c>
      <c r="AL257" s="182">
        <v>2</v>
      </c>
      <c r="AM257" s="182"/>
      <c r="AN257" s="182"/>
      <c r="AO257" s="182">
        <v>2.5</v>
      </c>
      <c r="AP257" s="182"/>
      <c r="AQ257" s="182">
        <v>2</v>
      </c>
      <c r="AR257" s="182"/>
      <c r="AS257" s="182"/>
      <c r="AT257" s="182"/>
      <c r="AU257" s="182"/>
      <c r="AV257" s="131"/>
      <c r="AW257" s="146"/>
      <c r="AX257" s="146"/>
      <c r="AY257" s="147"/>
      <c r="AZ257" s="147"/>
      <c r="BA257" s="147"/>
      <c r="BB257" s="147"/>
      <c r="BC257" s="147"/>
      <c r="BD257" s="147"/>
      <c r="BE257" s="147"/>
      <c r="BF257" s="147"/>
      <c r="BG257" s="147"/>
      <c r="BH257" s="147"/>
      <c r="BI257" s="147"/>
      <c r="BJ257" s="147"/>
      <c r="BK257" s="147"/>
      <c r="BL257" s="147"/>
    </row>
    <row r="258" spans="1:64" ht="15" customHeight="1" x14ac:dyDescent="0.25">
      <c r="A258" s="153" t="s">
        <v>404</v>
      </c>
      <c r="B258" s="151">
        <v>0.1</v>
      </c>
      <c r="C258" s="151">
        <f t="shared" si="8"/>
        <v>0</v>
      </c>
      <c r="D258" s="151"/>
      <c r="E258" s="152">
        <f t="shared" si="9"/>
        <v>0</v>
      </c>
      <c r="F258" s="152"/>
      <c r="G258" s="152"/>
      <c r="H258" s="152"/>
      <c r="I258" s="152"/>
      <c r="J258" s="152"/>
      <c r="K258" s="152"/>
      <c r="L258" s="152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  <c r="AA258" s="146"/>
      <c r="AB258" s="146"/>
      <c r="AC258" s="146"/>
      <c r="AD258" s="146"/>
      <c r="AE258" s="146"/>
      <c r="AF258" s="146"/>
      <c r="AG258" s="146"/>
      <c r="AH258" s="146"/>
      <c r="AI258" s="146"/>
      <c r="AJ258" s="146"/>
      <c r="AK258" s="146"/>
      <c r="AL258" s="146"/>
      <c r="AM258" s="146"/>
      <c r="AN258" s="146"/>
      <c r="AO258" s="146"/>
      <c r="AP258" s="146"/>
      <c r="AQ258" s="146"/>
      <c r="AR258" s="146"/>
      <c r="AS258" s="146"/>
      <c r="AT258" s="146"/>
      <c r="AU258" s="146"/>
      <c r="AV258" s="131"/>
      <c r="AW258" s="146"/>
      <c r="AX258" s="146"/>
      <c r="AY258" s="147"/>
      <c r="AZ258" s="147"/>
      <c r="BA258" s="147"/>
      <c r="BB258" s="147"/>
      <c r="BC258" s="147"/>
      <c r="BD258" s="147"/>
      <c r="BE258" s="147"/>
      <c r="BF258" s="147"/>
      <c r="BG258" s="147"/>
      <c r="BH258" s="147"/>
      <c r="BI258" s="147"/>
      <c r="BJ258" s="147"/>
      <c r="BK258" s="147"/>
      <c r="BL258" s="147"/>
    </row>
    <row r="259" spans="1:64" x14ac:dyDescent="0.25">
      <c r="A259" s="149"/>
      <c r="B259" s="151">
        <v>0.1</v>
      </c>
      <c r="C259" s="151">
        <f t="shared" si="8"/>
        <v>0</v>
      </c>
      <c r="D259" s="151"/>
      <c r="E259" s="152">
        <f t="shared" si="9"/>
        <v>0</v>
      </c>
      <c r="F259" s="145"/>
      <c r="G259" s="145"/>
      <c r="H259" s="145"/>
      <c r="I259" s="145"/>
      <c r="J259" s="145"/>
      <c r="K259" s="145"/>
      <c r="L259" s="145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  <c r="AA259" s="146"/>
      <c r="AB259" s="146"/>
      <c r="AC259" s="146"/>
      <c r="AD259" s="146"/>
      <c r="AE259" s="146"/>
      <c r="AF259" s="146"/>
      <c r="AG259" s="146"/>
      <c r="AH259" s="146"/>
      <c r="AI259" s="146"/>
      <c r="AJ259" s="146"/>
      <c r="AK259" s="146"/>
      <c r="AL259" s="146"/>
      <c r="AM259" s="146"/>
      <c r="AN259" s="146"/>
      <c r="AO259" s="146"/>
      <c r="AP259" s="146"/>
      <c r="AQ259" s="146"/>
      <c r="AR259" s="146"/>
      <c r="AS259" s="146"/>
      <c r="AT259" s="146"/>
      <c r="AU259" s="146"/>
      <c r="AV259" s="131"/>
      <c r="AW259" s="146"/>
      <c r="AX259" s="146"/>
      <c r="AY259" s="147"/>
      <c r="AZ259" s="147"/>
      <c r="BA259" s="147"/>
      <c r="BB259" s="147"/>
      <c r="BC259" s="147"/>
      <c r="BD259" s="147"/>
      <c r="BE259" s="147"/>
      <c r="BF259" s="147"/>
      <c r="BG259" s="147"/>
      <c r="BH259" s="147"/>
      <c r="BI259" s="147"/>
      <c r="BJ259" s="147"/>
      <c r="BK259" s="147"/>
      <c r="BL259" s="147"/>
    </row>
    <row r="260" spans="1:64" x14ac:dyDescent="0.25">
      <c r="A260" s="176" t="s">
        <v>405</v>
      </c>
      <c r="B260" s="151">
        <v>0.1</v>
      </c>
      <c r="C260" s="151">
        <f t="shared" si="8"/>
        <v>0.25</v>
      </c>
      <c r="D260" s="151"/>
      <c r="E260" s="152">
        <f t="shared" si="9"/>
        <v>0</v>
      </c>
      <c r="F260" s="152"/>
      <c r="G260" s="152"/>
      <c r="H260" s="152"/>
      <c r="I260" s="152"/>
      <c r="J260" s="152"/>
      <c r="K260" s="152"/>
      <c r="L260" s="152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  <c r="AA260" s="146"/>
      <c r="AB260" s="146"/>
      <c r="AC260" s="146"/>
      <c r="AD260" s="146"/>
      <c r="AE260" s="146"/>
      <c r="AF260" s="146"/>
      <c r="AG260" s="146"/>
      <c r="AH260" s="146"/>
      <c r="AI260" s="146"/>
      <c r="AJ260" s="146"/>
      <c r="AK260" s="146"/>
      <c r="AL260" s="146"/>
      <c r="AM260" s="146"/>
      <c r="AN260" s="146"/>
      <c r="AO260" s="146"/>
      <c r="AP260" s="146"/>
      <c r="AQ260" s="146"/>
      <c r="AR260" s="146"/>
      <c r="AS260" s="146"/>
      <c r="AT260" s="146">
        <v>0.25</v>
      </c>
      <c r="AU260" s="146"/>
      <c r="AV260" s="131"/>
      <c r="AW260" s="146"/>
      <c r="AX260" s="146"/>
      <c r="AY260" s="147"/>
      <c r="AZ260" s="147"/>
      <c r="BA260" s="147"/>
      <c r="BB260" s="147"/>
      <c r="BC260" s="147"/>
      <c r="BD260" s="147"/>
      <c r="BE260" s="147"/>
      <c r="BF260" s="147"/>
      <c r="BG260" s="147"/>
      <c r="BH260" s="147"/>
      <c r="BI260" s="147"/>
      <c r="BJ260" s="147"/>
      <c r="BK260" s="147"/>
      <c r="BL260" s="147"/>
    </row>
    <row r="261" spans="1:64" x14ac:dyDescent="0.25">
      <c r="A261" s="176" t="s">
        <v>406</v>
      </c>
      <c r="B261" s="151">
        <v>0.1</v>
      </c>
      <c r="C261" s="151">
        <f t="shared" si="8"/>
        <v>0.25</v>
      </c>
      <c r="D261" s="151"/>
      <c r="E261" s="152">
        <f t="shared" si="9"/>
        <v>0</v>
      </c>
      <c r="F261" s="152"/>
      <c r="G261" s="152"/>
      <c r="H261" s="152"/>
      <c r="I261" s="152"/>
      <c r="J261" s="152"/>
      <c r="K261" s="152"/>
      <c r="L261" s="152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  <c r="AA261" s="146"/>
      <c r="AB261" s="146"/>
      <c r="AC261" s="146"/>
      <c r="AD261" s="146"/>
      <c r="AE261" s="146"/>
      <c r="AF261" s="146"/>
      <c r="AG261" s="146"/>
      <c r="AH261" s="146"/>
      <c r="AI261" s="146"/>
      <c r="AJ261" s="146"/>
      <c r="AK261" s="146"/>
      <c r="AL261" s="146"/>
      <c r="AM261" s="146"/>
      <c r="AN261" s="146"/>
      <c r="AO261" s="146"/>
      <c r="AP261" s="146"/>
      <c r="AQ261" s="146"/>
      <c r="AR261" s="146"/>
      <c r="AS261" s="146"/>
      <c r="AT261" s="146">
        <v>0.25</v>
      </c>
      <c r="AU261" s="146"/>
      <c r="AV261" s="131"/>
      <c r="AW261" s="146"/>
      <c r="AX261" s="146"/>
      <c r="AY261" s="147"/>
      <c r="AZ261" s="147"/>
      <c r="BA261" s="147"/>
      <c r="BB261" s="147"/>
      <c r="BC261" s="147"/>
      <c r="BD261" s="147"/>
      <c r="BE261" s="147"/>
      <c r="BF261" s="147"/>
      <c r="BG261" s="147"/>
      <c r="BH261" s="147"/>
      <c r="BI261" s="147"/>
      <c r="BJ261" s="147"/>
      <c r="BK261" s="147"/>
      <c r="BL261" s="147"/>
    </row>
    <row r="262" spans="1:64" x14ac:dyDescent="0.25">
      <c r="A262" s="176" t="s">
        <v>407</v>
      </c>
      <c r="B262" s="151">
        <v>0.1</v>
      </c>
      <c r="C262" s="151">
        <f t="shared" ref="C262:C325" si="10">SUM(M262:AY262)</f>
        <v>0.25</v>
      </c>
      <c r="D262" s="151"/>
      <c r="E262" s="152">
        <f t="shared" si="9"/>
        <v>0</v>
      </c>
      <c r="F262" s="152"/>
      <c r="G262" s="152"/>
      <c r="H262" s="152"/>
      <c r="I262" s="152"/>
      <c r="J262" s="152"/>
      <c r="K262" s="152"/>
      <c r="L262" s="152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  <c r="AA262" s="146"/>
      <c r="AB262" s="146"/>
      <c r="AC262" s="146"/>
      <c r="AD262" s="146"/>
      <c r="AE262" s="146"/>
      <c r="AF262" s="146"/>
      <c r="AG262" s="146"/>
      <c r="AH262" s="146"/>
      <c r="AI262" s="146"/>
      <c r="AJ262" s="146"/>
      <c r="AK262" s="146"/>
      <c r="AL262" s="146"/>
      <c r="AM262" s="146"/>
      <c r="AN262" s="146"/>
      <c r="AO262" s="146"/>
      <c r="AP262" s="146"/>
      <c r="AQ262" s="146"/>
      <c r="AR262" s="146"/>
      <c r="AS262" s="146"/>
      <c r="AT262" s="146">
        <v>0.25</v>
      </c>
      <c r="AU262" s="146"/>
      <c r="AV262" s="131"/>
      <c r="AW262" s="146"/>
      <c r="AX262" s="146"/>
      <c r="AY262" s="147"/>
      <c r="AZ262" s="147"/>
      <c r="BA262" s="147"/>
      <c r="BB262" s="147"/>
      <c r="BC262" s="147"/>
      <c r="BD262" s="147"/>
      <c r="BE262" s="147"/>
      <c r="BF262" s="147"/>
      <c r="BG262" s="147"/>
      <c r="BH262" s="147"/>
      <c r="BI262" s="147"/>
      <c r="BJ262" s="147"/>
      <c r="BK262" s="147"/>
      <c r="BL262" s="147"/>
    </row>
    <row r="263" spans="1:64" x14ac:dyDescent="0.25">
      <c r="A263" s="176" t="s">
        <v>408</v>
      </c>
      <c r="B263" s="151">
        <v>0.1</v>
      </c>
      <c r="C263" s="151">
        <f t="shared" si="10"/>
        <v>0.25</v>
      </c>
      <c r="D263" s="151"/>
      <c r="E263" s="152">
        <f t="shared" si="9"/>
        <v>0</v>
      </c>
      <c r="F263" s="152"/>
      <c r="G263" s="152"/>
      <c r="H263" s="152"/>
      <c r="I263" s="152"/>
      <c r="J263" s="152"/>
      <c r="K263" s="152"/>
      <c r="L263" s="152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  <c r="AA263" s="146"/>
      <c r="AB263" s="146"/>
      <c r="AC263" s="146"/>
      <c r="AD263" s="146"/>
      <c r="AE263" s="146"/>
      <c r="AF263" s="146"/>
      <c r="AG263" s="146"/>
      <c r="AH263" s="146"/>
      <c r="AI263" s="146"/>
      <c r="AJ263" s="146"/>
      <c r="AK263" s="146"/>
      <c r="AL263" s="146"/>
      <c r="AM263" s="146"/>
      <c r="AN263" s="146"/>
      <c r="AO263" s="146"/>
      <c r="AP263" s="146"/>
      <c r="AQ263" s="146"/>
      <c r="AR263" s="146"/>
      <c r="AS263" s="146"/>
      <c r="AT263" s="146">
        <v>0.25</v>
      </c>
      <c r="AU263" s="146"/>
      <c r="AV263" s="131"/>
      <c r="AW263" s="146"/>
      <c r="AX263" s="146"/>
      <c r="AY263" s="147"/>
      <c r="AZ263" s="147"/>
      <c r="BA263" s="147"/>
      <c r="BB263" s="147"/>
      <c r="BC263" s="147"/>
      <c r="BD263" s="147"/>
      <c r="BE263" s="147"/>
      <c r="BF263" s="147"/>
      <c r="BG263" s="147"/>
      <c r="BH263" s="147"/>
      <c r="BI263" s="147"/>
      <c r="BJ263" s="147"/>
      <c r="BK263" s="147"/>
      <c r="BL263" s="147"/>
    </row>
    <row r="264" spans="1:64" x14ac:dyDescent="0.25">
      <c r="A264" s="176" t="s">
        <v>409</v>
      </c>
      <c r="B264" s="151">
        <v>0.1</v>
      </c>
      <c r="C264" s="151">
        <f t="shared" si="10"/>
        <v>0.25</v>
      </c>
      <c r="D264" s="151"/>
      <c r="E264" s="152">
        <f t="shared" si="9"/>
        <v>0</v>
      </c>
      <c r="F264" s="152"/>
      <c r="G264" s="152"/>
      <c r="H264" s="152"/>
      <c r="I264" s="152"/>
      <c r="J264" s="152"/>
      <c r="K264" s="152"/>
      <c r="L264" s="152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  <c r="AA264" s="146"/>
      <c r="AB264" s="146"/>
      <c r="AC264" s="146"/>
      <c r="AD264" s="146"/>
      <c r="AE264" s="146"/>
      <c r="AF264" s="146"/>
      <c r="AG264" s="146"/>
      <c r="AH264" s="146"/>
      <c r="AI264" s="146"/>
      <c r="AJ264" s="146"/>
      <c r="AK264" s="146"/>
      <c r="AL264" s="146"/>
      <c r="AM264" s="146"/>
      <c r="AN264" s="146"/>
      <c r="AO264" s="146"/>
      <c r="AP264" s="146"/>
      <c r="AQ264" s="146"/>
      <c r="AR264" s="146"/>
      <c r="AS264" s="146"/>
      <c r="AT264" s="146">
        <v>0.25</v>
      </c>
      <c r="AU264" s="146"/>
      <c r="AV264" s="131"/>
      <c r="AW264" s="146"/>
      <c r="AX264" s="146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  <c r="BI264" s="147"/>
      <c r="BJ264" s="147"/>
      <c r="BK264" s="147"/>
      <c r="BL264" s="147"/>
    </row>
    <row r="265" spans="1:64" x14ac:dyDescent="0.25">
      <c r="A265" s="176" t="s">
        <v>410</v>
      </c>
      <c r="B265" s="151">
        <v>0.1</v>
      </c>
      <c r="C265" s="151">
        <f t="shared" si="10"/>
        <v>0.25</v>
      </c>
      <c r="D265" s="151"/>
      <c r="E265" s="152">
        <f t="shared" si="9"/>
        <v>0</v>
      </c>
      <c r="F265" s="152"/>
      <c r="G265" s="152"/>
      <c r="H265" s="152"/>
      <c r="I265" s="152"/>
      <c r="J265" s="152"/>
      <c r="K265" s="152"/>
      <c r="L265" s="152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  <c r="AA265" s="146"/>
      <c r="AB265" s="146"/>
      <c r="AC265" s="146"/>
      <c r="AD265" s="146"/>
      <c r="AE265" s="146"/>
      <c r="AF265" s="146"/>
      <c r="AG265" s="146"/>
      <c r="AH265" s="146"/>
      <c r="AI265" s="146"/>
      <c r="AJ265" s="146"/>
      <c r="AK265" s="146"/>
      <c r="AL265" s="146"/>
      <c r="AM265" s="146"/>
      <c r="AN265" s="146"/>
      <c r="AO265" s="146"/>
      <c r="AP265" s="146"/>
      <c r="AQ265" s="146"/>
      <c r="AR265" s="146"/>
      <c r="AS265" s="146"/>
      <c r="AT265" s="146">
        <v>0.25</v>
      </c>
      <c r="AU265" s="146"/>
      <c r="AV265" s="131"/>
      <c r="AW265" s="146"/>
      <c r="AX265" s="146"/>
      <c r="AY265" s="147"/>
      <c r="AZ265" s="147"/>
      <c r="BA265" s="147"/>
      <c r="BB265" s="147"/>
      <c r="BC265" s="147"/>
      <c r="BD265" s="147"/>
      <c r="BE265" s="147"/>
      <c r="BF265" s="147"/>
      <c r="BG265" s="147"/>
      <c r="BH265" s="147"/>
      <c r="BI265" s="147"/>
      <c r="BJ265" s="147"/>
      <c r="BK265" s="147"/>
      <c r="BL265" s="147"/>
    </row>
    <row r="266" spans="1:64" x14ac:dyDescent="0.25">
      <c r="A266" s="176" t="s">
        <v>411</v>
      </c>
      <c r="B266" s="151">
        <v>0.1</v>
      </c>
      <c r="C266" s="151">
        <f t="shared" si="10"/>
        <v>0.25</v>
      </c>
      <c r="D266" s="151"/>
      <c r="E266" s="152">
        <f t="shared" si="9"/>
        <v>0</v>
      </c>
      <c r="F266" s="152"/>
      <c r="G266" s="152"/>
      <c r="H266" s="152"/>
      <c r="I266" s="152"/>
      <c r="J266" s="152"/>
      <c r="K266" s="152"/>
      <c r="L266" s="152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  <c r="AA266" s="146"/>
      <c r="AB266" s="146"/>
      <c r="AC266" s="146"/>
      <c r="AD266" s="146"/>
      <c r="AE266" s="146"/>
      <c r="AF266" s="146"/>
      <c r="AG266" s="146"/>
      <c r="AH266" s="146"/>
      <c r="AI266" s="146"/>
      <c r="AJ266" s="146"/>
      <c r="AK266" s="146"/>
      <c r="AL266" s="146"/>
      <c r="AM266" s="146"/>
      <c r="AN266" s="146"/>
      <c r="AO266" s="146"/>
      <c r="AP266" s="146"/>
      <c r="AQ266" s="146"/>
      <c r="AR266" s="146"/>
      <c r="AS266" s="146"/>
      <c r="AT266" s="146">
        <v>0.25</v>
      </c>
      <c r="AU266" s="146"/>
      <c r="AV266" s="131"/>
      <c r="AW266" s="146"/>
      <c r="AX266" s="146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  <c r="BI266" s="147"/>
      <c r="BJ266" s="147"/>
      <c r="BK266" s="147"/>
      <c r="BL266" s="147"/>
    </row>
    <row r="267" spans="1:64" x14ac:dyDescent="0.25">
      <c r="A267" s="175" t="s">
        <v>412</v>
      </c>
      <c r="B267" s="151">
        <v>0.1</v>
      </c>
      <c r="C267" s="151">
        <f t="shared" si="10"/>
        <v>0</v>
      </c>
      <c r="D267" s="151"/>
      <c r="E267" s="152">
        <f t="shared" si="9"/>
        <v>0</v>
      </c>
      <c r="F267" s="152"/>
      <c r="G267" s="152"/>
      <c r="H267" s="152"/>
      <c r="I267" s="152"/>
      <c r="J267" s="152"/>
      <c r="K267" s="152"/>
      <c r="L267" s="152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  <c r="AA267" s="146"/>
      <c r="AB267" s="146"/>
      <c r="AC267" s="146"/>
      <c r="AD267" s="146"/>
      <c r="AE267" s="146"/>
      <c r="AF267" s="146"/>
      <c r="AG267" s="146"/>
      <c r="AH267" s="146"/>
      <c r="AI267" s="146"/>
      <c r="AJ267" s="146"/>
      <c r="AK267" s="146"/>
      <c r="AL267" s="146"/>
      <c r="AM267" s="146"/>
      <c r="AN267" s="146"/>
      <c r="AO267" s="146"/>
      <c r="AP267" s="146"/>
      <c r="AQ267" s="146"/>
      <c r="AR267" s="146"/>
      <c r="AS267" s="146"/>
      <c r="AT267" s="146"/>
      <c r="AU267" s="146"/>
      <c r="AV267" s="131"/>
      <c r="AW267" s="146"/>
      <c r="AX267" s="146"/>
      <c r="AY267" s="147"/>
      <c r="AZ267" s="147"/>
      <c r="BA267" s="147"/>
      <c r="BB267" s="147"/>
      <c r="BC267" s="147"/>
      <c r="BD267" s="147"/>
      <c r="BE267" s="147"/>
      <c r="BF267" s="147"/>
      <c r="BG267" s="147"/>
      <c r="BH267" s="147"/>
      <c r="BI267" s="147"/>
      <c r="BJ267" s="147"/>
      <c r="BK267" s="147"/>
      <c r="BL267" s="147"/>
    </row>
    <row r="268" spans="1:64" x14ac:dyDescent="0.25">
      <c r="A268" s="175" t="s">
        <v>413</v>
      </c>
      <c r="B268" s="151">
        <v>0.1</v>
      </c>
      <c r="C268" s="151">
        <f t="shared" si="10"/>
        <v>0</v>
      </c>
      <c r="D268" s="151"/>
      <c r="E268" s="152">
        <f t="shared" si="9"/>
        <v>0</v>
      </c>
      <c r="F268" s="152"/>
      <c r="G268" s="152"/>
      <c r="H268" s="152"/>
      <c r="I268" s="152"/>
      <c r="J268" s="152"/>
      <c r="K268" s="152"/>
      <c r="L268" s="152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31"/>
      <c r="AW268" s="146"/>
      <c r="AX268" s="146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  <c r="BI268" s="147"/>
      <c r="BJ268" s="147"/>
      <c r="BK268" s="147"/>
      <c r="BL268" s="147"/>
    </row>
    <row r="269" spans="1:64" x14ac:dyDescent="0.25">
      <c r="A269" s="176" t="s">
        <v>414</v>
      </c>
      <c r="B269" s="151">
        <v>0.1</v>
      </c>
      <c r="C269" s="151">
        <f t="shared" si="10"/>
        <v>0.25</v>
      </c>
      <c r="D269" s="151"/>
      <c r="E269" s="152">
        <f t="shared" si="9"/>
        <v>0</v>
      </c>
      <c r="F269" s="152"/>
      <c r="G269" s="152"/>
      <c r="H269" s="152"/>
      <c r="I269" s="152"/>
      <c r="J269" s="152"/>
      <c r="K269" s="152"/>
      <c r="L269" s="152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6"/>
      <c r="AF269" s="146"/>
      <c r="AG269" s="146"/>
      <c r="AH269" s="146"/>
      <c r="AI269" s="146"/>
      <c r="AJ269" s="146"/>
      <c r="AK269" s="146"/>
      <c r="AL269" s="146"/>
      <c r="AM269" s="146"/>
      <c r="AN269" s="146"/>
      <c r="AO269" s="146"/>
      <c r="AP269" s="146"/>
      <c r="AQ269" s="146"/>
      <c r="AR269" s="146"/>
      <c r="AS269" s="146"/>
      <c r="AT269" s="146">
        <v>0.25</v>
      </c>
      <c r="AU269" s="146"/>
      <c r="AV269" s="131"/>
      <c r="AW269" s="146"/>
      <c r="AX269" s="146"/>
      <c r="AY269" s="147"/>
      <c r="AZ269" s="147"/>
      <c r="BA269" s="147"/>
      <c r="BB269" s="147"/>
      <c r="BC269" s="147"/>
      <c r="BD269" s="147"/>
      <c r="BE269" s="147"/>
      <c r="BF269" s="147"/>
      <c r="BG269" s="147"/>
      <c r="BH269" s="147"/>
      <c r="BI269" s="147"/>
      <c r="BJ269" s="147"/>
      <c r="BK269" s="147"/>
      <c r="BL269" s="147"/>
    </row>
    <row r="270" spans="1:64" x14ac:dyDescent="0.25">
      <c r="A270" s="176" t="s">
        <v>415</v>
      </c>
      <c r="B270" s="151">
        <v>0.1</v>
      </c>
      <c r="C270" s="151">
        <f t="shared" si="10"/>
        <v>0.25</v>
      </c>
      <c r="D270" s="151"/>
      <c r="E270" s="152">
        <f t="shared" si="9"/>
        <v>0</v>
      </c>
      <c r="F270" s="152"/>
      <c r="G270" s="152"/>
      <c r="H270" s="152"/>
      <c r="I270" s="152"/>
      <c r="J270" s="152"/>
      <c r="K270" s="152"/>
      <c r="L270" s="152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6"/>
      <c r="AF270" s="146"/>
      <c r="AG270" s="146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>
        <v>0.25</v>
      </c>
      <c r="AU270" s="146"/>
      <c r="AV270" s="131"/>
      <c r="AW270" s="146"/>
      <c r="AX270" s="146"/>
      <c r="AY270" s="147"/>
      <c r="AZ270" s="147"/>
      <c r="BA270" s="147"/>
      <c r="BB270" s="147"/>
      <c r="BC270" s="147"/>
      <c r="BD270" s="147"/>
      <c r="BE270" s="147"/>
      <c r="BF270" s="147"/>
      <c r="BG270" s="147"/>
      <c r="BH270" s="147"/>
      <c r="BI270" s="147"/>
      <c r="BJ270" s="147"/>
      <c r="BK270" s="147"/>
      <c r="BL270" s="147"/>
    </row>
    <row r="271" spans="1:64" x14ac:dyDescent="0.25">
      <c r="A271" s="176" t="s">
        <v>416</v>
      </c>
      <c r="B271" s="151">
        <v>0.1</v>
      </c>
      <c r="C271" s="151">
        <f t="shared" si="10"/>
        <v>0.25</v>
      </c>
      <c r="D271" s="151"/>
      <c r="E271" s="152">
        <f t="shared" si="9"/>
        <v>0</v>
      </c>
      <c r="F271" s="152"/>
      <c r="G271" s="152"/>
      <c r="H271" s="152"/>
      <c r="I271" s="152"/>
      <c r="J271" s="152"/>
      <c r="K271" s="152"/>
      <c r="L271" s="152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6"/>
      <c r="AF271" s="146"/>
      <c r="AG271" s="146"/>
      <c r="AH271" s="146"/>
      <c r="AI271" s="146"/>
      <c r="AJ271" s="146"/>
      <c r="AK271" s="146"/>
      <c r="AL271" s="146"/>
      <c r="AM271" s="146"/>
      <c r="AN271" s="146"/>
      <c r="AO271" s="146"/>
      <c r="AP271" s="146"/>
      <c r="AQ271" s="146"/>
      <c r="AR271" s="146"/>
      <c r="AS271" s="146"/>
      <c r="AT271" s="146">
        <v>0.25</v>
      </c>
      <c r="AU271" s="146"/>
      <c r="AV271" s="131"/>
      <c r="AW271" s="146"/>
      <c r="AX271" s="146"/>
      <c r="AY271" s="147"/>
      <c r="AZ271" s="147"/>
      <c r="BA271" s="147"/>
      <c r="BB271" s="147"/>
      <c r="BC271" s="147"/>
      <c r="BD271" s="147"/>
      <c r="BE271" s="147"/>
      <c r="BF271" s="147"/>
      <c r="BG271" s="147"/>
      <c r="BH271" s="147"/>
      <c r="BI271" s="147"/>
      <c r="BJ271" s="147"/>
      <c r="BK271" s="147"/>
      <c r="BL271" s="147"/>
    </row>
    <row r="272" spans="1:64" x14ac:dyDescent="0.25">
      <c r="A272" s="176" t="s">
        <v>417</v>
      </c>
      <c r="B272" s="151">
        <v>0.1</v>
      </c>
      <c r="C272" s="151">
        <f t="shared" si="10"/>
        <v>0.25</v>
      </c>
      <c r="D272" s="151"/>
      <c r="E272" s="152">
        <f t="shared" si="9"/>
        <v>0</v>
      </c>
      <c r="F272" s="152"/>
      <c r="G272" s="152"/>
      <c r="H272" s="152"/>
      <c r="I272" s="152"/>
      <c r="J272" s="152"/>
      <c r="K272" s="152"/>
      <c r="L272" s="152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  <c r="AA272" s="146"/>
      <c r="AB272" s="146"/>
      <c r="AC272" s="146"/>
      <c r="AD272" s="146"/>
      <c r="AE272" s="146"/>
      <c r="AF272" s="146"/>
      <c r="AG272" s="146"/>
      <c r="AH272" s="146"/>
      <c r="AI272" s="146"/>
      <c r="AJ272" s="146"/>
      <c r="AK272" s="146"/>
      <c r="AL272" s="146"/>
      <c r="AM272" s="146"/>
      <c r="AN272" s="146"/>
      <c r="AO272" s="146"/>
      <c r="AP272" s="146"/>
      <c r="AQ272" s="146"/>
      <c r="AR272" s="146"/>
      <c r="AS272" s="146"/>
      <c r="AT272" s="146">
        <v>0.25</v>
      </c>
      <c r="AU272" s="146"/>
      <c r="AV272" s="131"/>
      <c r="AW272" s="146"/>
      <c r="AX272" s="146"/>
      <c r="AY272" s="147"/>
      <c r="AZ272" s="147"/>
      <c r="BA272" s="147"/>
      <c r="BB272" s="147"/>
      <c r="BC272" s="147"/>
      <c r="BD272" s="147"/>
      <c r="BE272" s="147"/>
      <c r="BF272" s="147"/>
      <c r="BG272" s="147"/>
      <c r="BH272" s="147"/>
      <c r="BI272" s="147"/>
      <c r="BJ272" s="147"/>
      <c r="BK272" s="147"/>
      <c r="BL272" s="147"/>
    </row>
    <row r="273" spans="1:64" x14ac:dyDescent="0.25">
      <c r="A273" s="176" t="s">
        <v>418</v>
      </c>
      <c r="B273" s="151">
        <v>0.1</v>
      </c>
      <c r="C273" s="151">
        <f t="shared" si="10"/>
        <v>0.25</v>
      </c>
      <c r="D273" s="151"/>
      <c r="E273" s="152">
        <f t="shared" si="9"/>
        <v>0</v>
      </c>
      <c r="F273" s="152"/>
      <c r="G273" s="152"/>
      <c r="H273" s="152"/>
      <c r="I273" s="152"/>
      <c r="J273" s="152"/>
      <c r="K273" s="152"/>
      <c r="L273" s="152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  <c r="AA273" s="146"/>
      <c r="AB273" s="146"/>
      <c r="AC273" s="146"/>
      <c r="AD273" s="146"/>
      <c r="AE273" s="146"/>
      <c r="AF273" s="146"/>
      <c r="AG273" s="146"/>
      <c r="AH273" s="146"/>
      <c r="AI273" s="146"/>
      <c r="AJ273" s="146"/>
      <c r="AK273" s="146"/>
      <c r="AL273" s="146"/>
      <c r="AM273" s="146"/>
      <c r="AN273" s="146"/>
      <c r="AO273" s="146"/>
      <c r="AP273" s="146"/>
      <c r="AQ273" s="146"/>
      <c r="AR273" s="146"/>
      <c r="AS273" s="146"/>
      <c r="AT273" s="146">
        <v>0.25</v>
      </c>
      <c r="AU273" s="146"/>
      <c r="AV273" s="131"/>
      <c r="AW273" s="146"/>
      <c r="AX273" s="146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  <c r="BI273" s="147"/>
      <c r="BJ273" s="147"/>
      <c r="BK273" s="147"/>
      <c r="BL273" s="147"/>
    </row>
    <row r="274" spans="1:64" x14ac:dyDescent="0.25">
      <c r="A274" s="176" t="s">
        <v>419</v>
      </c>
      <c r="B274" s="151">
        <v>0.1</v>
      </c>
      <c r="C274" s="151">
        <f t="shared" si="10"/>
        <v>0.25</v>
      </c>
      <c r="D274" s="151"/>
      <c r="E274" s="152">
        <f t="shared" si="9"/>
        <v>0</v>
      </c>
      <c r="F274" s="152"/>
      <c r="G274" s="152"/>
      <c r="H274" s="152"/>
      <c r="I274" s="152"/>
      <c r="J274" s="152"/>
      <c r="K274" s="152"/>
      <c r="L274" s="152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  <c r="AA274" s="146"/>
      <c r="AB274" s="146"/>
      <c r="AC274" s="146"/>
      <c r="AD274" s="146"/>
      <c r="AE274" s="146"/>
      <c r="AF274" s="146"/>
      <c r="AG274" s="146"/>
      <c r="AH274" s="146"/>
      <c r="AI274" s="146"/>
      <c r="AJ274" s="146"/>
      <c r="AK274" s="146"/>
      <c r="AL274" s="146"/>
      <c r="AM274" s="146"/>
      <c r="AN274" s="146"/>
      <c r="AO274" s="146"/>
      <c r="AP274" s="146"/>
      <c r="AQ274" s="146"/>
      <c r="AR274" s="146"/>
      <c r="AS274" s="146"/>
      <c r="AT274" s="146">
        <v>0.25</v>
      </c>
      <c r="AU274" s="146"/>
      <c r="AV274" s="131"/>
      <c r="AW274" s="146"/>
      <c r="AX274" s="146"/>
      <c r="AY274" s="147"/>
      <c r="AZ274" s="147"/>
      <c r="BA274" s="147"/>
      <c r="BB274" s="147"/>
      <c r="BC274" s="147"/>
      <c r="BD274" s="147"/>
      <c r="BE274" s="147"/>
      <c r="BF274" s="147"/>
      <c r="BG274" s="147"/>
      <c r="BH274" s="147"/>
      <c r="BI274" s="147"/>
      <c r="BJ274" s="147"/>
      <c r="BK274" s="147"/>
      <c r="BL274" s="147"/>
    </row>
    <row r="275" spans="1:64" x14ac:dyDescent="0.25">
      <c r="A275" s="176" t="s">
        <v>420</v>
      </c>
      <c r="B275" s="151">
        <v>0.1</v>
      </c>
      <c r="C275" s="151">
        <f t="shared" si="10"/>
        <v>0.25</v>
      </c>
      <c r="D275" s="151"/>
      <c r="E275" s="152">
        <f t="shared" si="9"/>
        <v>0</v>
      </c>
      <c r="F275" s="152"/>
      <c r="G275" s="152"/>
      <c r="H275" s="152"/>
      <c r="I275" s="152"/>
      <c r="J275" s="152"/>
      <c r="K275" s="152"/>
      <c r="L275" s="152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  <c r="AA275" s="146"/>
      <c r="AB275" s="146"/>
      <c r="AC275" s="146"/>
      <c r="AD275" s="146"/>
      <c r="AE275" s="146"/>
      <c r="AF275" s="146"/>
      <c r="AG275" s="146"/>
      <c r="AH275" s="146"/>
      <c r="AI275" s="146"/>
      <c r="AJ275" s="146"/>
      <c r="AK275" s="146"/>
      <c r="AL275" s="146"/>
      <c r="AM275" s="146"/>
      <c r="AN275" s="146"/>
      <c r="AO275" s="146"/>
      <c r="AP275" s="146"/>
      <c r="AQ275" s="146"/>
      <c r="AR275" s="146"/>
      <c r="AS275" s="146"/>
      <c r="AT275" s="146">
        <v>0.25</v>
      </c>
      <c r="AU275" s="146"/>
      <c r="AV275" s="131"/>
      <c r="AW275" s="146"/>
      <c r="AX275" s="146"/>
      <c r="AY275" s="147"/>
      <c r="AZ275" s="147"/>
      <c r="BA275" s="147"/>
      <c r="BB275" s="147"/>
      <c r="BC275" s="147"/>
      <c r="BD275" s="147"/>
      <c r="BE275" s="147"/>
      <c r="BF275" s="147"/>
      <c r="BG275" s="147"/>
      <c r="BH275" s="147"/>
      <c r="BI275" s="147"/>
      <c r="BJ275" s="147"/>
      <c r="BK275" s="147"/>
      <c r="BL275" s="147"/>
    </row>
    <row r="276" spans="1:64" ht="3.75" customHeight="1" x14ac:dyDescent="0.25">
      <c r="A276" s="149"/>
      <c r="B276" s="151">
        <v>0.1</v>
      </c>
      <c r="C276" s="151">
        <f t="shared" si="10"/>
        <v>0</v>
      </c>
      <c r="D276" s="151"/>
      <c r="E276" s="152">
        <f t="shared" si="9"/>
        <v>0</v>
      </c>
      <c r="F276" s="145"/>
      <c r="G276" s="145"/>
      <c r="H276" s="145"/>
      <c r="I276" s="145"/>
      <c r="J276" s="145"/>
      <c r="K276" s="145"/>
      <c r="L276" s="145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6"/>
      <c r="AF276" s="146"/>
      <c r="AG276" s="146"/>
      <c r="AH276" s="146"/>
      <c r="AI276" s="146"/>
      <c r="AJ276" s="146"/>
      <c r="AK276" s="146"/>
      <c r="AL276" s="146"/>
      <c r="AM276" s="146"/>
      <c r="AN276" s="146"/>
      <c r="AO276" s="146"/>
      <c r="AP276" s="146"/>
      <c r="AQ276" s="146"/>
      <c r="AR276" s="146"/>
      <c r="AS276" s="146"/>
      <c r="AT276" s="146"/>
      <c r="AU276" s="146"/>
      <c r="AV276" s="131"/>
      <c r="AW276" s="146"/>
      <c r="AX276" s="146"/>
      <c r="AY276" s="147"/>
      <c r="AZ276" s="147"/>
      <c r="BA276" s="147"/>
      <c r="BB276" s="147"/>
      <c r="BC276" s="147"/>
      <c r="BD276" s="147"/>
      <c r="BE276" s="147"/>
      <c r="BF276" s="147"/>
      <c r="BG276" s="147"/>
      <c r="BH276" s="147"/>
      <c r="BI276" s="147"/>
      <c r="BJ276" s="147"/>
      <c r="BK276" s="147"/>
      <c r="BL276" s="147"/>
    </row>
    <row r="277" spans="1:64" x14ac:dyDescent="0.25">
      <c r="A277" s="176" t="s">
        <v>421</v>
      </c>
      <c r="B277" s="151">
        <v>0.1</v>
      </c>
      <c r="C277" s="151">
        <f t="shared" si="10"/>
        <v>1.25</v>
      </c>
      <c r="D277" s="151"/>
      <c r="E277" s="152">
        <f t="shared" si="9"/>
        <v>0</v>
      </c>
      <c r="F277" s="152"/>
      <c r="G277" s="152"/>
      <c r="H277" s="152"/>
      <c r="I277" s="152"/>
      <c r="J277" s="152"/>
      <c r="K277" s="152"/>
      <c r="L277" s="152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6"/>
      <c r="AF277" s="146"/>
      <c r="AG277" s="146"/>
      <c r="AH277" s="146"/>
      <c r="AI277" s="146"/>
      <c r="AJ277" s="146">
        <v>1</v>
      </c>
      <c r="AK277" s="146"/>
      <c r="AL277" s="146"/>
      <c r="AM277" s="146"/>
      <c r="AN277" s="146"/>
      <c r="AO277" s="146"/>
      <c r="AP277" s="146"/>
      <c r="AQ277" s="146"/>
      <c r="AR277" s="146"/>
      <c r="AS277" s="146"/>
      <c r="AT277" s="146">
        <v>0.25</v>
      </c>
      <c r="AU277" s="146"/>
      <c r="AV277" s="131"/>
      <c r="AW277" s="146"/>
      <c r="AX277" s="146"/>
      <c r="AY277" s="147"/>
      <c r="AZ277" s="147"/>
      <c r="BA277" s="147"/>
      <c r="BB277" s="147"/>
      <c r="BC277" s="147"/>
      <c r="BD277" s="147"/>
      <c r="BE277" s="147"/>
      <c r="BF277" s="147"/>
      <c r="BG277" s="147"/>
      <c r="BH277" s="147"/>
      <c r="BI277" s="147"/>
      <c r="BJ277" s="147"/>
      <c r="BK277" s="147"/>
      <c r="BL277" s="147"/>
    </row>
    <row r="278" spans="1:64" x14ac:dyDescent="0.25">
      <c r="A278" s="176" t="s">
        <v>422</v>
      </c>
      <c r="B278" s="151">
        <v>0.1</v>
      </c>
      <c r="C278" s="151">
        <f t="shared" si="10"/>
        <v>2.25</v>
      </c>
      <c r="D278" s="151"/>
      <c r="E278" s="152">
        <f t="shared" si="9"/>
        <v>0</v>
      </c>
      <c r="F278" s="152"/>
      <c r="G278" s="152"/>
      <c r="H278" s="152"/>
      <c r="I278" s="152"/>
      <c r="J278" s="152"/>
      <c r="K278" s="152"/>
      <c r="L278" s="152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  <c r="AA278" s="146"/>
      <c r="AB278" s="146"/>
      <c r="AC278" s="146"/>
      <c r="AD278" s="146"/>
      <c r="AE278" s="146"/>
      <c r="AF278" s="146"/>
      <c r="AG278" s="146"/>
      <c r="AH278" s="146"/>
      <c r="AI278" s="146"/>
      <c r="AJ278" s="146">
        <v>2</v>
      </c>
      <c r="AK278" s="146"/>
      <c r="AL278" s="146"/>
      <c r="AM278" s="146"/>
      <c r="AN278" s="146"/>
      <c r="AO278" s="146"/>
      <c r="AP278" s="146"/>
      <c r="AQ278" s="146"/>
      <c r="AR278" s="146"/>
      <c r="AS278" s="146"/>
      <c r="AT278" s="146">
        <v>0.25</v>
      </c>
      <c r="AU278" s="146"/>
      <c r="AV278" s="131"/>
      <c r="AW278" s="146"/>
      <c r="AX278" s="146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  <c r="BI278" s="147"/>
      <c r="BJ278" s="147"/>
      <c r="BK278" s="147"/>
      <c r="BL278" s="147"/>
    </row>
    <row r="279" spans="1:64" ht="3.75" customHeight="1" x14ac:dyDescent="0.25">
      <c r="A279" s="149"/>
      <c r="B279" s="151">
        <v>0.1</v>
      </c>
      <c r="C279" s="151">
        <f t="shared" si="10"/>
        <v>0</v>
      </c>
      <c r="D279" s="151"/>
      <c r="E279" s="152">
        <f t="shared" si="9"/>
        <v>0</v>
      </c>
      <c r="F279" s="145"/>
      <c r="G279" s="145"/>
      <c r="H279" s="145"/>
      <c r="I279" s="145"/>
      <c r="J279" s="145"/>
      <c r="K279" s="145"/>
      <c r="L279" s="145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  <c r="AA279" s="146"/>
      <c r="AB279" s="146"/>
      <c r="AC279" s="146"/>
      <c r="AD279" s="146"/>
      <c r="AE279" s="146"/>
      <c r="AF279" s="146"/>
      <c r="AG279" s="146"/>
      <c r="AH279" s="146"/>
      <c r="AI279" s="146"/>
      <c r="AJ279" s="146"/>
      <c r="AK279" s="146"/>
      <c r="AL279" s="146"/>
      <c r="AM279" s="146"/>
      <c r="AN279" s="146"/>
      <c r="AO279" s="146"/>
      <c r="AP279" s="146"/>
      <c r="AQ279" s="146"/>
      <c r="AR279" s="146"/>
      <c r="AS279" s="146"/>
      <c r="AT279" s="146"/>
      <c r="AU279" s="146"/>
      <c r="AV279" s="131"/>
      <c r="AW279" s="146"/>
      <c r="AX279" s="146"/>
      <c r="AY279" s="147"/>
      <c r="AZ279" s="147"/>
      <c r="BA279" s="147"/>
      <c r="BB279" s="147"/>
      <c r="BC279" s="147"/>
      <c r="BD279" s="147"/>
      <c r="BE279" s="147"/>
      <c r="BF279" s="147"/>
      <c r="BG279" s="147"/>
      <c r="BH279" s="147"/>
      <c r="BI279" s="147"/>
      <c r="BJ279" s="147"/>
      <c r="BK279" s="147"/>
      <c r="BL279" s="147"/>
    </row>
    <row r="280" spans="1:64" x14ac:dyDescent="0.25">
      <c r="A280" s="176" t="s">
        <v>423</v>
      </c>
      <c r="B280" s="151">
        <v>0.1</v>
      </c>
      <c r="C280" s="151">
        <f t="shared" si="10"/>
        <v>0.25</v>
      </c>
      <c r="D280" s="151"/>
      <c r="E280" s="152">
        <f t="shared" si="9"/>
        <v>0</v>
      </c>
      <c r="F280" s="152"/>
      <c r="G280" s="152"/>
      <c r="H280" s="152"/>
      <c r="I280" s="152"/>
      <c r="J280" s="152"/>
      <c r="K280" s="152"/>
      <c r="L280" s="152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  <c r="AA280" s="146"/>
      <c r="AB280" s="146"/>
      <c r="AC280" s="146"/>
      <c r="AD280" s="146"/>
      <c r="AE280" s="146"/>
      <c r="AF280" s="146"/>
      <c r="AG280" s="146"/>
      <c r="AH280" s="146"/>
      <c r="AI280" s="146"/>
      <c r="AJ280" s="146"/>
      <c r="AK280" s="146"/>
      <c r="AL280" s="146"/>
      <c r="AM280" s="146"/>
      <c r="AN280" s="146"/>
      <c r="AO280" s="146"/>
      <c r="AP280" s="146"/>
      <c r="AQ280" s="146"/>
      <c r="AR280" s="146"/>
      <c r="AS280" s="146"/>
      <c r="AT280" s="146">
        <v>0.25</v>
      </c>
      <c r="AU280" s="146"/>
      <c r="AV280" s="131"/>
      <c r="AW280" s="146"/>
      <c r="AX280" s="146"/>
      <c r="AY280" s="147"/>
      <c r="AZ280" s="147"/>
      <c r="BA280" s="147"/>
      <c r="BB280" s="147"/>
      <c r="BC280" s="147"/>
      <c r="BD280" s="147"/>
      <c r="BE280" s="147"/>
      <c r="BF280" s="147"/>
      <c r="BG280" s="147"/>
      <c r="BH280" s="147"/>
      <c r="BI280" s="147"/>
      <c r="BJ280" s="147"/>
      <c r="BK280" s="147"/>
      <c r="BL280" s="147"/>
    </row>
    <row r="281" spans="1:64" x14ac:dyDescent="0.25">
      <c r="A281" s="176" t="s">
        <v>424</v>
      </c>
      <c r="B281" s="151">
        <v>0.1</v>
      </c>
      <c r="C281" s="151">
        <f t="shared" si="10"/>
        <v>0.25</v>
      </c>
      <c r="D281" s="151"/>
      <c r="E281" s="152">
        <f t="shared" si="9"/>
        <v>0</v>
      </c>
      <c r="F281" s="152"/>
      <c r="G281" s="152"/>
      <c r="H281" s="152"/>
      <c r="I281" s="152"/>
      <c r="J281" s="152"/>
      <c r="K281" s="152"/>
      <c r="L281" s="152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  <c r="AA281" s="146"/>
      <c r="AB281" s="146"/>
      <c r="AC281" s="146"/>
      <c r="AD281" s="146"/>
      <c r="AE281" s="146"/>
      <c r="AF281" s="146"/>
      <c r="AG281" s="146"/>
      <c r="AH281" s="146"/>
      <c r="AI281" s="146"/>
      <c r="AJ281" s="146"/>
      <c r="AK281" s="146"/>
      <c r="AL281" s="146"/>
      <c r="AM281" s="146"/>
      <c r="AN281" s="146"/>
      <c r="AO281" s="146"/>
      <c r="AP281" s="146"/>
      <c r="AQ281" s="146"/>
      <c r="AR281" s="146"/>
      <c r="AS281" s="146"/>
      <c r="AT281" s="146">
        <v>0.25</v>
      </c>
      <c r="AU281" s="146"/>
      <c r="AV281" s="131"/>
      <c r="AW281" s="146"/>
      <c r="AX281" s="146"/>
      <c r="AY281" s="147"/>
      <c r="AZ281" s="147"/>
      <c r="BA281" s="147"/>
      <c r="BB281" s="147"/>
      <c r="BC281" s="147"/>
      <c r="BD281" s="147"/>
      <c r="BE281" s="147"/>
      <c r="BF281" s="147"/>
      <c r="BG281" s="147"/>
      <c r="BH281" s="147"/>
      <c r="BI281" s="147"/>
      <c r="BJ281" s="147"/>
      <c r="BK281" s="147"/>
      <c r="BL281" s="147"/>
    </row>
    <row r="282" spans="1:64" x14ac:dyDescent="0.25">
      <c r="A282" s="176" t="s">
        <v>425</v>
      </c>
      <c r="B282" s="151">
        <v>0.1</v>
      </c>
      <c r="C282" s="151">
        <f t="shared" si="10"/>
        <v>0.25</v>
      </c>
      <c r="D282" s="151"/>
      <c r="E282" s="152">
        <f t="shared" si="9"/>
        <v>0</v>
      </c>
      <c r="F282" s="152"/>
      <c r="G282" s="152"/>
      <c r="H282" s="152"/>
      <c r="I282" s="152"/>
      <c r="J282" s="152"/>
      <c r="K282" s="152"/>
      <c r="L282" s="152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  <c r="AA282" s="146"/>
      <c r="AB282" s="146"/>
      <c r="AC282" s="146"/>
      <c r="AD282" s="146"/>
      <c r="AE282" s="146"/>
      <c r="AF282" s="146"/>
      <c r="AG282" s="146"/>
      <c r="AH282" s="146"/>
      <c r="AI282" s="146"/>
      <c r="AJ282" s="146"/>
      <c r="AK282" s="146"/>
      <c r="AL282" s="146"/>
      <c r="AM282" s="146"/>
      <c r="AN282" s="146"/>
      <c r="AO282" s="146"/>
      <c r="AP282" s="146"/>
      <c r="AQ282" s="146"/>
      <c r="AR282" s="146"/>
      <c r="AS282" s="146"/>
      <c r="AT282" s="146">
        <v>0.25</v>
      </c>
      <c r="AU282" s="146"/>
      <c r="AV282" s="131"/>
      <c r="AW282" s="146"/>
      <c r="AX282" s="146"/>
      <c r="AY282" s="147"/>
      <c r="AZ282" s="147"/>
      <c r="BA282" s="147"/>
      <c r="BB282" s="147"/>
      <c r="BC282" s="147"/>
      <c r="BD282" s="147"/>
      <c r="BE282" s="147"/>
      <c r="BF282" s="147"/>
      <c r="BG282" s="147"/>
      <c r="BH282" s="147"/>
      <c r="BI282" s="147"/>
      <c r="BJ282" s="147"/>
      <c r="BK282" s="147"/>
      <c r="BL282" s="147"/>
    </row>
    <row r="283" spans="1:64" x14ac:dyDescent="0.25">
      <c r="A283" s="176" t="s">
        <v>426</v>
      </c>
      <c r="B283" s="151">
        <v>0.1</v>
      </c>
      <c r="C283" s="151">
        <f t="shared" si="10"/>
        <v>0.25</v>
      </c>
      <c r="D283" s="151"/>
      <c r="E283" s="152">
        <f t="shared" si="9"/>
        <v>0</v>
      </c>
      <c r="F283" s="152"/>
      <c r="G283" s="152"/>
      <c r="H283" s="152"/>
      <c r="I283" s="152"/>
      <c r="J283" s="152"/>
      <c r="K283" s="152"/>
      <c r="L283" s="152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  <c r="AA283" s="146"/>
      <c r="AB283" s="146"/>
      <c r="AC283" s="146"/>
      <c r="AD283" s="146"/>
      <c r="AE283" s="146"/>
      <c r="AF283" s="146"/>
      <c r="AG283" s="146"/>
      <c r="AH283" s="146"/>
      <c r="AI283" s="146"/>
      <c r="AJ283" s="146"/>
      <c r="AK283" s="146"/>
      <c r="AL283" s="146"/>
      <c r="AM283" s="146"/>
      <c r="AN283" s="146"/>
      <c r="AO283" s="146"/>
      <c r="AP283" s="146"/>
      <c r="AQ283" s="146"/>
      <c r="AR283" s="146"/>
      <c r="AS283" s="146"/>
      <c r="AT283" s="146">
        <v>0.25</v>
      </c>
      <c r="AU283" s="146"/>
      <c r="AV283" s="131"/>
      <c r="AW283" s="146"/>
      <c r="AX283" s="146"/>
      <c r="AY283" s="147"/>
      <c r="AZ283" s="147"/>
      <c r="BA283" s="147"/>
      <c r="BB283" s="147"/>
      <c r="BC283" s="147"/>
      <c r="BD283" s="147"/>
      <c r="BE283" s="147"/>
      <c r="BF283" s="147"/>
      <c r="BG283" s="147"/>
      <c r="BH283" s="147"/>
      <c r="BI283" s="147"/>
      <c r="BJ283" s="147"/>
      <c r="BK283" s="147"/>
      <c r="BL283" s="147"/>
    </row>
    <row r="284" spans="1:64" x14ac:dyDescent="0.25">
      <c r="A284" s="176" t="s">
        <v>427</v>
      </c>
      <c r="B284" s="151">
        <v>0.1</v>
      </c>
      <c r="C284" s="151">
        <f t="shared" si="10"/>
        <v>0.25</v>
      </c>
      <c r="D284" s="151"/>
      <c r="E284" s="152">
        <f t="shared" si="9"/>
        <v>0</v>
      </c>
      <c r="F284" s="152"/>
      <c r="G284" s="152"/>
      <c r="H284" s="152"/>
      <c r="I284" s="152"/>
      <c r="J284" s="152"/>
      <c r="K284" s="152"/>
      <c r="L284" s="152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46"/>
      <c r="AL284" s="146"/>
      <c r="AM284" s="146"/>
      <c r="AN284" s="146"/>
      <c r="AO284" s="146"/>
      <c r="AP284" s="146"/>
      <c r="AQ284" s="146"/>
      <c r="AR284" s="146"/>
      <c r="AS284" s="146"/>
      <c r="AT284" s="146">
        <v>0.25</v>
      </c>
      <c r="AU284" s="146"/>
      <c r="AV284" s="131"/>
      <c r="AW284" s="146"/>
      <c r="AX284" s="146"/>
      <c r="AY284" s="147"/>
      <c r="AZ284" s="147"/>
      <c r="BA284" s="147"/>
      <c r="BB284" s="147"/>
      <c r="BC284" s="147"/>
      <c r="BD284" s="147"/>
      <c r="BE284" s="147"/>
      <c r="BF284" s="147"/>
      <c r="BG284" s="147"/>
      <c r="BH284" s="147"/>
      <c r="BI284" s="147"/>
      <c r="BJ284" s="147"/>
      <c r="BK284" s="147"/>
      <c r="BL284" s="147"/>
    </row>
    <row r="285" spans="1:64" ht="15" customHeight="1" x14ac:dyDescent="0.25">
      <c r="A285" s="149"/>
      <c r="B285" s="151">
        <v>0.1</v>
      </c>
      <c r="C285" s="151">
        <f t="shared" si="10"/>
        <v>0</v>
      </c>
      <c r="D285" s="151"/>
      <c r="E285" s="152">
        <f t="shared" si="9"/>
        <v>0</v>
      </c>
      <c r="F285" s="145"/>
      <c r="G285" s="145"/>
      <c r="H285" s="145"/>
      <c r="I285" s="145"/>
      <c r="J285" s="145"/>
      <c r="K285" s="145"/>
      <c r="L285" s="145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46"/>
      <c r="AL285" s="146"/>
      <c r="AM285" s="146"/>
      <c r="AN285" s="146"/>
      <c r="AO285" s="146"/>
      <c r="AP285" s="146"/>
      <c r="AQ285" s="146"/>
      <c r="AR285" s="146"/>
      <c r="AS285" s="146"/>
      <c r="AT285" s="146"/>
      <c r="AU285" s="146"/>
      <c r="AV285" s="131"/>
      <c r="AW285" s="146"/>
      <c r="AX285" s="146"/>
      <c r="AY285" s="147"/>
      <c r="AZ285" s="147"/>
      <c r="BA285" s="147"/>
      <c r="BB285" s="147"/>
      <c r="BC285" s="147"/>
      <c r="BD285" s="147"/>
      <c r="BE285" s="147"/>
      <c r="BF285" s="147"/>
      <c r="BG285" s="147"/>
      <c r="BH285" s="147"/>
      <c r="BI285" s="147"/>
      <c r="BJ285" s="147"/>
      <c r="BK285" s="147"/>
      <c r="BL285" s="147"/>
    </row>
    <row r="286" spans="1:64" s="134" customFormat="1" x14ac:dyDescent="0.25">
      <c r="A286" s="183" t="s">
        <v>140</v>
      </c>
      <c r="B286" s="151">
        <v>0.1</v>
      </c>
      <c r="C286" s="151">
        <f t="shared" si="10"/>
        <v>3.25</v>
      </c>
      <c r="D286" s="151"/>
      <c r="E286" s="152">
        <f t="shared" si="9"/>
        <v>0</v>
      </c>
      <c r="F286" s="152"/>
      <c r="G286" s="152"/>
      <c r="H286" s="152"/>
      <c r="I286" s="152"/>
      <c r="J286" s="152"/>
      <c r="K286" s="152"/>
      <c r="L286" s="152"/>
      <c r="M286" s="146">
        <v>1.5</v>
      </c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>
        <v>1.5</v>
      </c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46">
        <v>0.25</v>
      </c>
      <c r="AL286" s="146"/>
      <c r="AM286" s="146"/>
      <c r="AN286" s="146"/>
      <c r="AO286" s="146"/>
      <c r="AP286" s="146"/>
      <c r="AQ286" s="146"/>
      <c r="AR286" s="146"/>
      <c r="AS286" s="146"/>
      <c r="AT286" s="146"/>
      <c r="AU286" s="146"/>
      <c r="AV286" s="131"/>
      <c r="AW286" s="146"/>
      <c r="AX286" s="146"/>
      <c r="AY286" s="147"/>
      <c r="AZ286" s="147"/>
      <c r="BA286" s="147"/>
      <c r="BB286" s="147"/>
      <c r="BC286" s="147"/>
      <c r="BD286" s="147"/>
      <c r="BE286" s="147"/>
      <c r="BF286" s="147"/>
      <c r="BG286" s="147"/>
      <c r="BH286" s="147"/>
      <c r="BI286" s="147"/>
      <c r="BJ286" s="147"/>
      <c r="BK286" s="147"/>
      <c r="BL286" s="147"/>
    </row>
    <row r="287" spans="1:64" s="134" customFormat="1" x14ac:dyDescent="0.25">
      <c r="A287" s="183" t="s">
        <v>428</v>
      </c>
      <c r="B287" s="151">
        <v>0.1</v>
      </c>
      <c r="C287" s="151">
        <f t="shared" si="10"/>
        <v>4.75</v>
      </c>
      <c r="D287" s="151"/>
      <c r="E287" s="152">
        <f t="shared" si="9"/>
        <v>0</v>
      </c>
      <c r="F287" s="152"/>
      <c r="G287" s="152"/>
      <c r="H287" s="152"/>
      <c r="I287" s="152"/>
      <c r="J287" s="152"/>
      <c r="K287" s="152"/>
      <c r="L287" s="152"/>
      <c r="M287" s="146">
        <v>1.5</v>
      </c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>
        <v>1.5</v>
      </c>
      <c r="Y287" s="146"/>
      <c r="Z287" s="146"/>
      <c r="AA287" s="146">
        <v>1.5</v>
      </c>
      <c r="AB287" s="146"/>
      <c r="AC287" s="146"/>
      <c r="AD287" s="146"/>
      <c r="AE287" s="146"/>
      <c r="AF287" s="146"/>
      <c r="AG287" s="146"/>
      <c r="AH287" s="146"/>
      <c r="AI287" s="146"/>
      <c r="AJ287" s="146"/>
      <c r="AK287" s="146">
        <v>0.25</v>
      </c>
      <c r="AL287" s="146"/>
      <c r="AM287" s="146"/>
      <c r="AN287" s="146"/>
      <c r="AO287" s="146"/>
      <c r="AP287" s="146"/>
      <c r="AQ287" s="146"/>
      <c r="AR287" s="146"/>
      <c r="AS287" s="146"/>
      <c r="AT287" s="146"/>
      <c r="AU287" s="146"/>
      <c r="AV287" s="131"/>
      <c r="AW287" s="146"/>
      <c r="AX287" s="146"/>
      <c r="AY287" s="147"/>
      <c r="AZ287" s="147"/>
      <c r="BA287" s="147"/>
      <c r="BB287" s="147"/>
      <c r="BC287" s="147"/>
      <c r="BD287" s="147"/>
      <c r="BE287" s="147"/>
      <c r="BF287" s="147"/>
      <c r="BG287" s="147"/>
      <c r="BH287" s="147"/>
      <c r="BI287" s="147"/>
      <c r="BJ287" s="147"/>
      <c r="BK287" s="147"/>
      <c r="BL287" s="147"/>
    </row>
    <row r="288" spans="1:64" s="134" customFormat="1" x14ac:dyDescent="0.25">
      <c r="A288" s="183" t="s">
        <v>429</v>
      </c>
      <c r="B288" s="151">
        <v>0.1</v>
      </c>
      <c r="C288" s="151">
        <f t="shared" si="10"/>
        <v>3.75</v>
      </c>
      <c r="D288" s="151"/>
      <c r="E288" s="152">
        <f t="shared" si="9"/>
        <v>0</v>
      </c>
      <c r="F288" s="152"/>
      <c r="G288" s="152"/>
      <c r="H288" s="152"/>
      <c r="I288" s="152"/>
      <c r="J288" s="152"/>
      <c r="K288" s="152"/>
      <c r="L288" s="152"/>
      <c r="M288" s="146">
        <v>1.5</v>
      </c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>
        <v>1.5</v>
      </c>
      <c r="Y288" s="146"/>
      <c r="Z288" s="146"/>
      <c r="AA288" s="146">
        <v>0.5</v>
      </c>
      <c r="AB288" s="146"/>
      <c r="AC288" s="146"/>
      <c r="AD288" s="146"/>
      <c r="AE288" s="146"/>
      <c r="AF288" s="146"/>
      <c r="AG288" s="146"/>
      <c r="AH288" s="146"/>
      <c r="AI288" s="146"/>
      <c r="AJ288" s="146"/>
      <c r="AK288" s="146">
        <v>0.25</v>
      </c>
      <c r="AL288" s="146"/>
      <c r="AM288" s="146"/>
      <c r="AN288" s="146"/>
      <c r="AO288" s="146"/>
      <c r="AP288" s="146"/>
      <c r="AQ288" s="146"/>
      <c r="AR288" s="146"/>
      <c r="AS288" s="146"/>
      <c r="AT288" s="146"/>
      <c r="AU288" s="146"/>
      <c r="AV288" s="131"/>
      <c r="AW288" s="146"/>
      <c r="AX288" s="146"/>
      <c r="AY288" s="147"/>
      <c r="AZ288" s="147"/>
      <c r="BA288" s="147"/>
      <c r="BB288" s="147"/>
      <c r="BC288" s="147"/>
      <c r="BD288" s="147"/>
      <c r="BE288" s="147"/>
      <c r="BF288" s="147"/>
      <c r="BG288" s="147"/>
      <c r="BH288" s="147"/>
      <c r="BI288" s="147"/>
      <c r="BJ288" s="147"/>
      <c r="BK288" s="147"/>
      <c r="BL288" s="147"/>
    </row>
    <row r="289" spans="1:64" x14ac:dyDescent="0.25">
      <c r="A289" s="149"/>
      <c r="B289" s="151">
        <v>0.1</v>
      </c>
      <c r="C289" s="151">
        <f t="shared" si="10"/>
        <v>0</v>
      </c>
      <c r="D289" s="151"/>
      <c r="E289" s="152">
        <f t="shared" si="9"/>
        <v>0</v>
      </c>
      <c r="F289" s="145"/>
      <c r="G289" s="145"/>
      <c r="H289" s="145"/>
      <c r="I289" s="145"/>
      <c r="J289" s="145"/>
      <c r="K289" s="145"/>
      <c r="L289" s="145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  <c r="AA289" s="146"/>
      <c r="AB289" s="146"/>
      <c r="AC289" s="146"/>
      <c r="AD289" s="146"/>
      <c r="AE289" s="146"/>
      <c r="AF289" s="146"/>
      <c r="AG289" s="146"/>
      <c r="AH289" s="146"/>
      <c r="AI289" s="146"/>
      <c r="AJ289" s="146"/>
      <c r="AK289" s="146"/>
      <c r="AL289" s="146"/>
      <c r="AM289" s="146"/>
      <c r="AN289" s="146"/>
      <c r="AO289" s="146"/>
      <c r="AP289" s="146"/>
      <c r="AQ289" s="146"/>
      <c r="AR289" s="146"/>
      <c r="AS289" s="146"/>
      <c r="AT289" s="146"/>
      <c r="AU289" s="146"/>
      <c r="AV289" s="131"/>
      <c r="AW289" s="146"/>
      <c r="AX289" s="146"/>
      <c r="AY289" s="147"/>
      <c r="AZ289" s="147"/>
      <c r="BA289" s="147"/>
      <c r="BB289" s="147"/>
      <c r="BC289" s="147"/>
      <c r="BD289" s="147"/>
      <c r="BE289" s="147"/>
      <c r="BF289" s="147"/>
      <c r="BG289" s="147"/>
      <c r="BH289" s="147"/>
      <c r="BI289" s="147"/>
      <c r="BJ289" s="147"/>
      <c r="BK289" s="147"/>
      <c r="BL289" s="147"/>
    </row>
    <row r="290" spans="1:64" x14ac:dyDescent="0.25">
      <c r="A290" s="184" t="s">
        <v>142</v>
      </c>
      <c r="B290" s="151">
        <v>0.1</v>
      </c>
      <c r="C290" s="151">
        <f t="shared" si="10"/>
        <v>1</v>
      </c>
      <c r="D290" s="151"/>
      <c r="E290" s="152">
        <f t="shared" si="9"/>
        <v>0</v>
      </c>
      <c r="F290" s="152"/>
      <c r="G290" s="152"/>
      <c r="H290" s="152"/>
      <c r="I290" s="152"/>
      <c r="J290" s="152"/>
      <c r="K290" s="152"/>
      <c r="L290" s="152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>
        <v>0.75</v>
      </c>
      <c r="AA290" s="146"/>
      <c r="AB290" s="146"/>
      <c r="AC290" s="146"/>
      <c r="AD290" s="146"/>
      <c r="AE290" s="146"/>
      <c r="AF290" s="146"/>
      <c r="AG290" s="146"/>
      <c r="AH290" s="146"/>
      <c r="AI290" s="146"/>
      <c r="AJ290" s="146"/>
      <c r="AK290" s="146">
        <v>0.25</v>
      </c>
      <c r="AL290" s="146"/>
      <c r="AM290" s="146"/>
      <c r="AN290" s="146"/>
      <c r="AO290" s="146"/>
      <c r="AP290" s="146"/>
      <c r="AQ290" s="146"/>
      <c r="AR290" s="146"/>
      <c r="AS290" s="146"/>
      <c r="AT290" s="146"/>
      <c r="AU290" s="146"/>
      <c r="AV290" s="131"/>
      <c r="AW290" s="146"/>
      <c r="AX290" s="146"/>
      <c r="AY290" s="147"/>
      <c r="AZ290" s="147"/>
      <c r="BA290" s="147"/>
      <c r="BB290" s="147"/>
      <c r="BC290" s="147"/>
      <c r="BD290" s="147"/>
      <c r="BE290" s="147"/>
      <c r="BF290" s="147"/>
      <c r="BG290" s="147"/>
      <c r="BH290" s="147"/>
      <c r="BI290" s="147"/>
      <c r="BJ290" s="147"/>
      <c r="BK290" s="147"/>
      <c r="BL290" s="147"/>
    </row>
    <row r="291" spans="1:64" x14ac:dyDescent="0.25">
      <c r="A291" s="150" t="s">
        <v>430</v>
      </c>
      <c r="B291" s="151">
        <v>0.1</v>
      </c>
      <c r="C291" s="151">
        <f t="shared" si="10"/>
        <v>1.5</v>
      </c>
      <c r="D291" s="151"/>
      <c r="E291" s="152">
        <f t="shared" si="9"/>
        <v>0</v>
      </c>
      <c r="F291" s="152"/>
      <c r="G291" s="152"/>
      <c r="H291" s="152"/>
      <c r="I291" s="152"/>
      <c r="J291" s="152"/>
      <c r="K291" s="152"/>
      <c r="L291" s="152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>
        <v>0.75</v>
      </c>
      <c r="AA291" s="146">
        <v>0.5</v>
      </c>
      <c r="AB291" s="146"/>
      <c r="AC291" s="146"/>
      <c r="AD291" s="146"/>
      <c r="AE291" s="146"/>
      <c r="AF291" s="146"/>
      <c r="AG291" s="146"/>
      <c r="AH291" s="146"/>
      <c r="AI291" s="146"/>
      <c r="AJ291" s="146"/>
      <c r="AK291" s="146">
        <v>0.25</v>
      </c>
      <c r="AL291" s="146"/>
      <c r="AM291" s="146"/>
      <c r="AN291" s="146"/>
      <c r="AO291" s="146"/>
      <c r="AP291" s="146"/>
      <c r="AQ291" s="146"/>
      <c r="AR291" s="146"/>
      <c r="AS291" s="146"/>
      <c r="AT291" s="146"/>
      <c r="AU291" s="146"/>
      <c r="AV291" s="131"/>
      <c r="AW291" s="146"/>
      <c r="AX291" s="146"/>
      <c r="AY291" s="147"/>
      <c r="AZ291" s="147"/>
      <c r="BA291" s="147"/>
      <c r="BB291" s="147"/>
      <c r="BC291" s="147"/>
      <c r="BD291" s="147"/>
      <c r="BE291" s="147"/>
      <c r="BF291" s="147"/>
      <c r="BG291" s="147"/>
      <c r="BH291" s="147"/>
      <c r="BI291" s="147"/>
      <c r="BJ291" s="147"/>
      <c r="BK291" s="147"/>
      <c r="BL291" s="147"/>
    </row>
    <row r="292" spans="1:64" x14ac:dyDescent="0.25">
      <c r="A292" s="150" t="s">
        <v>431</v>
      </c>
      <c r="B292" s="151">
        <v>0.1</v>
      </c>
      <c r="C292" s="151">
        <f t="shared" si="10"/>
        <v>2</v>
      </c>
      <c r="D292" s="151"/>
      <c r="E292" s="152">
        <f t="shared" si="9"/>
        <v>0</v>
      </c>
      <c r="F292" s="152"/>
      <c r="G292" s="152"/>
      <c r="H292" s="152"/>
      <c r="I292" s="152"/>
      <c r="J292" s="152"/>
      <c r="K292" s="152"/>
      <c r="L292" s="152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>
        <v>0.75</v>
      </c>
      <c r="AA292" s="146">
        <v>1</v>
      </c>
      <c r="AB292" s="146"/>
      <c r="AC292" s="146"/>
      <c r="AD292" s="146"/>
      <c r="AE292" s="146"/>
      <c r="AF292" s="146"/>
      <c r="AG292" s="146"/>
      <c r="AH292" s="146"/>
      <c r="AI292" s="146"/>
      <c r="AJ292" s="146"/>
      <c r="AK292" s="146">
        <v>0.25</v>
      </c>
      <c r="AL292" s="146"/>
      <c r="AM292" s="146"/>
      <c r="AN292" s="146"/>
      <c r="AO292" s="146"/>
      <c r="AP292" s="146"/>
      <c r="AQ292" s="146"/>
      <c r="AR292" s="146"/>
      <c r="AS292" s="146"/>
      <c r="AT292" s="146"/>
      <c r="AU292" s="146"/>
      <c r="AV292" s="131"/>
      <c r="AW292" s="146"/>
      <c r="AX292" s="146"/>
      <c r="AY292" s="147"/>
      <c r="AZ292" s="147"/>
      <c r="BA292" s="147"/>
      <c r="BB292" s="147"/>
      <c r="BC292" s="147"/>
      <c r="BD292" s="147"/>
      <c r="BE292" s="147"/>
      <c r="BF292" s="147"/>
      <c r="BG292" s="147"/>
      <c r="BH292" s="147"/>
      <c r="BI292" s="147"/>
      <c r="BJ292" s="147"/>
      <c r="BK292" s="147"/>
      <c r="BL292" s="147"/>
    </row>
    <row r="293" spans="1:64" x14ac:dyDescent="0.25">
      <c r="A293" s="150" t="s">
        <v>432</v>
      </c>
      <c r="B293" s="151">
        <v>0.1</v>
      </c>
      <c r="C293" s="151">
        <f t="shared" si="10"/>
        <v>2.5</v>
      </c>
      <c r="D293" s="151"/>
      <c r="E293" s="152">
        <f t="shared" si="9"/>
        <v>0</v>
      </c>
      <c r="F293" s="152"/>
      <c r="G293" s="152"/>
      <c r="H293" s="152"/>
      <c r="I293" s="152"/>
      <c r="J293" s="152"/>
      <c r="K293" s="152"/>
      <c r="L293" s="152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>
        <v>0.75</v>
      </c>
      <c r="AA293" s="146">
        <v>1.5</v>
      </c>
      <c r="AB293" s="146"/>
      <c r="AC293" s="146"/>
      <c r="AD293" s="146"/>
      <c r="AE293" s="146"/>
      <c r="AF293" s="146"/>
      <c r="AG293" s="146"/>
      <c r="AH293" s="146"/>
      <c r="AI293" s="146"/>
      <c r="AJ293" s="146"/>
      <c r="AK293" s="146">
        <v>0.25</v>
      </c>
      <c r="AL293" s="146"/>
      <c r="AM293" s="146"/>
      <c r="AN293" s="146"/>
      <c r="AO293" s="146"/>
      <c r="AP293" s="146"/>
      <c r="AQ293" s="146"/>
      <c r="AR293" s="146"/>
      <c r="AS293" s="146"/>
      <c r="AT293" s="146"/>
      <c r="AU293" s="146"/>
      <c r="AV293" s="131"/>
      <c r="AW293" s="146"/>
      <c r="AX293" s="146"/>
      <c r="AY293" s="147"/>
      <c r="AZ293" s="147"/>
      <c r="BA293" s="147"/>
      <c r="BB293" s="147"/>
      <c r="BC293" s="147"/>
      <c r="BD293" s="147"/>
      <c r="BE293" s="147"/>
      <c r="BF293" s="147"/>
      <c r="BG293" s="147"/>
      <c r="BH293" s="147"/>
      <c r="BI293" s="147"/>
      <c r="BJ293" s="147"/>
      <c r="BK293" s="147"/>
      <c r="BL293" s="147"/>
    </row>
    <row r="294" spans="1:64" x14ac:dyDescent="0.25">
      <c r="A294" s="150" t="s">
        <v>433</v>
      </c>
      <c r="B294" s="151">
        <v>0.1</v>
      </c>
      <c r="C294" s="151">
        <f t="shared" si="10"/>
        <v>2.5</v>
      </c>
      <c r="D294" s="151"/>
      <c r="E294" s="152">
        <f t="shared" si="9"/>
        <v>0</v>
      </c>
      <c r="F294" s="152"/>
      <c r="G294" s="152"/>
      <c r="H294" s="152"/>
      <c r="I294" s="152"/>
      <c r="J294" s="152"/>
      <c r="K294" s="152"/>
      <c r="L294" s="152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>
        <v>0.75</v>
      </c>
      <c r="AA294" s="146">
        <v>1.5</v>
      </c>
      <c r="AB294" s="146"/>
      <c r="AC294" s="146"/>
      <c r="AD294" s="146"/>
      <c r="AE294" s="146"/>
      <c r="AF294" s="146"/>
      <c r="AG294" s="146"/>
      <c r="AH294" s="146"/>
      <c r="AI294" s="146"/>
      <c r="AJ294" s="146"/>
      <c r="AK294" s="146">
        <v>0.25</v>
      </c>
      <c r="AL294" s="146"/>
      <c r="AM294" s="146"/>
      <c r="AN294" s="146"/>
      <c r="AO294" s="146"/>
      <c r="AP294" s="146"/>
      <c r="AQ294" s="146"/>
      <c r="AR294" s="146"/>
      <c r="AS294" s="146"/>
      <c r="AT294" s="146"/>
      <c r="AU294" s="146"/>
      <c r="AV294" s="131"/>
      <c r="AW294" s="146"/>
      <c r="AX294" s="146"/>
      <c r="AY294" s="147"/>
      <c r="AZ294" s="147"/>
      <c r="BA294" s="147"/>
      <c r="BB294" s="147"/>
      <c r="BC294" s="147"/>
      <c r="BD294" s="147"/>
      <c r="BE294" s="147"/>
      <c r="BF294" s="147"/>
      <c r="BG294" s="147"/>
      <c r="BH294" s="147"/>
      <c r="BI294" s="147"/>
      <c r="BJ294" s="147"/>
      <c r="BK294" s="147"/>
      <c r="BL294" s="147"/>
    </row>
    <row r="295" spans="1:64" x14ac:dyDescent="0.25">
      <c r="A295" s="150" t="s">
        <v>434</v>
      </c>
      <c r="B295" s="151">
        <v>0.1</v>
      </c>
      <c r="C295" s="151">
        <f t="shared" si="10"/>
        <v>1.5</v>
      </c>
      <c r="D295" s="151"/>
      <c r="E295" s="152">
        <f t="shared" si="9"/>
        <v>0</v>
      </c>
      <c r="F295" s="152"/>
      <c r="G295" s="152"/>
      <c r="H295" s="152"/>
      <c r="I295" s="152"/>
      <c r="J295" s="152"/>
      <c r="K295" s="152"/>
      <c r="L295" s="152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>
        <v>0.75</v>
      </c>
      <c r="AA295" s="146">
        <v>0.5</v>
      </c>
      <c r="AB295" s="146"/>
      <c r="AC295" s="146"/>
      <c r="AD295" s="146"/>
      <c r="AE295" s="146"/>
      <c r="AF295" s="146"/>
      <c r="AG295" s="146"/>
      <c r="AH295" s="146"/>
      <c r="AI295" s="146"/>
      <c r="AJ295" s="146"/>
      <c r="AK295" s="146">
        <v>0.25</v>
      </c>
      <c r="AL295" s="146"/>
      <c r="AM295" s="146"/>
      <c r="AN295" s="146"/>
      <c r="AO295" s="146"/>
      <c r="AP295" s="146"/>
      <c r="AQ295" s="146"/>
      <c r="AR295" s="146"/>
      <c r="AS295" s="146"/>
      <c r="AT295" s="146"/>
      <c r="AU295" s="146"/>
      <c r="AV295" s="131"/>
      <c r="AW295" s="146"/>
      <c r="AX295" s="146"/>
      <c r="AY295" s="147"/>
      <c r="AZ295" s="147"/>
      <c r="BA295" s="147"/>
      <c r="BB295" s="147"/>
      <c r="BC295" s="147"/>
      <c r="BD295" s="147"/>
      <c r="BE295" s="147"/>
      <c r="BF295" s="147"/>
      <c r="BG295" s="147"/>
      <c r="BH295" s="147"/>
      <c r="BI295" s="147"/>
      <c r="BJ295" s="147"/>
      <c r="BK295" s="147"/>
      <c r="BL295" s="147"/>
    </row>
    <row r="296" spans="1:64" x14ac:dyDescent="0.25">
      <c r="A296" s="150" t="s">
        <v>435</v>
      </c>
      <c r="B296" s="151">
        <v>0.1</v>
      </c>
      <c r="C296" s="151">
        <f t="shared" si="10"/>
        <v>1.5</v>
      </c>
      <c r="D296" s="151"/>
      <c r="E296" s="152">
        <f t="shared" si="9"/>
        <v>0</v>
      </c>
      <c r="F296" s="152"/>
      <c r="G296" s="152"/>
      <c r="H296" s="152"/>
      <c r="I296" s="152"/>
      <c r="J296" s="152"/>
      <c r="K296" s="152"/>
      <c r="L296" s="152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>
        <v>0.75</v>
      </c>
      <c r="AA296" s="146">
        <v>0.5</v>
      </c>
      <c r="AB296" s="146"/>
      <c r="AC296" s="146"/>
      <c r="AD296" s="146"/>
      <c r="AE296" s="146"/>
      <c r="AF296" s="146"/>
      <c r="AG296" s="146"/>
      <c r="AH296" s="146"/>
      <c r="AI296" s="146"/>
      <c r="AJ296" s="146"/>
      <c r="AK296" s="146">
        <v>0.25</v>
      </c>
      <c r="AL296" s="146"/>
      <c r="AM296" s="146"/>
      <c r="AN296" s="146"/>
      <c r="AO296" s="146"/>
      <c r="AP296" s="146"/>
      <c r="AQ296" s="146"/>
      <c r="AR296" s="146"/>
      <c r="AS296" s="146"/>
      <c r="AT296" s="146"/>
      <c r="AU296" s="146"/>
      <c r="AV296" s="131"/>
      <c r="AW296" s="146"/>
      <c r="AX296" s="146"/>
      <c r="AY296" s="147"/>
      <c r="AZ296" s="147"/>
      <c r="BA296" s="147"/>
      <c r="BB296" s="147"/>
      <c r="BC296" s="147"/>
      <c r="BD296" s="147"/>
      <c r="BE296" s="147"/>
      <c r="BF296" s="147"/>
      <c r="BG296" s="147"/>
      <c r="BH296" s="147"/>
      <c r="BI296" s="147"/>
      <c r="BJ296" s="147"/>
      <c r="BK296" s="147"/>
      <c r="BL296" s="147"/>
    </row>
    <row r="297" spans="1:64" x14ac:dyDescent="0.25">
      <c r="A297" s="149"/>
      <c r="B297" s="151">
        <v>0.1</v>
      </c>
      <c r="C297" s="151">
        <f t="shared" si="10"/>
        <v>0</v>
      </c>
      <c r="D297" s="151"/>
      <c r="E297" s="152">
        <f t="shared" si="9"/>
        <v>0</v>
      </c>
      <c r="F297" s="145"/>
      <c r="G297" s="145"/>
      <c r="H297" s="145"/>
      <c r="I297" s="145"/>
      <c r="J297" s="145"/>
      <c r="K297" s="145"/>
      <c r="L297" s="145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  <c r="AA297" s="146"/>
      <c r="AB297" s="146"/>
      <c r="AC297" s="146"/>
      <c r="AD297" s="146"/>
      <c r="AE297" s="146"/>
      <c r="AF297" s="146"/>
      <c r="AG297" s="146"/>
      <c r="AH297" s="146"/>
      <c r="AI297" s="146"/>
      <c r="AJ297" s="146"/>
      <c r="AK297" s="146"/>
      <c r="AL297" s="146"/>
      <c r="AM297" s="146"/>
      <c r="AN297" s="146"/>
      <c r="AO297" s="146"/>
      <c r="AP297" s="146"/>
      <c r="AQ297" s="146"/>
      <c r="AR297" s="146"/>
      <c r="AS297" s="146"/>
      <c r="AT297" s="146"/>
      <c r="AU297" s="146"/>
      <c r="AV297" s="131"/>
      <c r="AW297" s="146"/>
      <c r="AX297" s="146"/>
      <c r="AY297" s="147"/>
      <c r="AZ297" s="147"/>
      <c r="BA297" s="147"/>
      <c r="BB297" s="147"/>
      <c r="BC297" s="147"/>
      <c r="BD297" s="147"/>
      <c r="BE297" s="147"/>
      <c r="BF297" s="147"/>
      <c r="BG297" s="147"/>
      <c r="BH297" s="147"/>
      <c r="BI297" s="147"/>
      <c r="BJ297" s="147"/>
      <c r="BK297" s="147"/>
      <c r="BL297" s="147"/>
    </row>
    <row r="298" spans="1:64" x14ac:dyDescent="0.25">
      <c r="A298" s="150" t="s">
        <v>141</v>
      </c>
      <c r="B298" s="151">
        <v>0.1</v>
      </c>
      <c r="C298" s="151">
        <f t="shared" si="10"/>
        <v>3.25</v>
      </c>
      <c r="D298" s="151"/>
      <c r="E298" s="152">
        <f t="shared" si="9"/>
        <v>0</v>
      </c>
      <c r="F298" s="152"/>
      <c r="G298" s="152"/>
      <c r="H298" s="152"/>
      <c r="I298" s="152"/>
      <c r="J298" s="152"/>
      <c r="K298" s="152"/>
      <c r="L298" s="152"/>
      <c r="M298" s="146">
        <v>1.5</v>
      </c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>
        <v>1.5</v>
      </c>
      <c r="Z298" s="146"/>
      <c r="AA298" s="146"/>
      <c r="AB298" s="146"/>
      <c r="AC298" s="146"/>
      <c r="AD298" s="146"/>
      <c r="AE298" s="146"/>
      <c r="AF298" s="146"/>
      <c r="AG298" s="146"/>
      <c r="AH298" s="146"/>
      <c r="AI298" s="146"/>
      <c r="AJ298" s="146"/>
      <c r="AK298" s="146">
        <v>0.25</v>
      </c>
      <c r="AL298" s="146"/>
      <c r="AM298" s="146"/>
      <c r="AN298" s="146"/>
      <c r="AO298" s="146"/>
      <c r="AP298" s="146"/>
      <c r="AQ298" s="146"/>
      <c r="AR298" s="146"/>
      <c r="AS298" s="146"/>
      <c r="AT298" s="146"/>
      <c r="AU298" s="146"/>
      <c r="AV298" s="131"/>
      <c r="AW298" s="146"/>
      <c r="AX298" s="146"/>
      <c r="AY298" s="147"/>
      <c r="AZ298" s="147"/>
      <c r="BA298" s="147"/>
      <c r="BB298" s="147"/>
      <c r="BC298" s="147"/>
      <c r="BD298" s="147"/>
      <c r="BE298" s="147"/>
      <c r="BF298" s="147"/>
      <c r="BG298" s="147"/>
      <c r="BH298" s="147"/>
      <c r="BI298" s="147"/>
      <c r="BJ298" s="147"/>
      <c r="BK298" s="147"/>
      <c r="BL298" s="147"/>
    </row>
    <row r="299" spans="1:64" x14ac:dyDescent="0.25">
      <c r="A299" s="150" t="s">
        <v>436</v>
      </c>
      <c r="B299" s="151">
        <v>0.1</v>
      </c>
      <c r="C299" s="151">
        <f t="shared" si="10"/>
        <v>3.75</v>
      </c>
      <c r="D299" s="151"/>
      <c r="E299" s="152">
        <f t="shared" si="9"/>
        <v>0</v>
      </c>
      <c r="F299" s="152"/>
      <c r="G299" s="152"/>
      <c r="H299" s="152"/>
      <c r="I299" s="152"/>
      <c r="J299" s="152"/>
      <c r="K299" s="152"/>
      <c r="L299" s="152"/>
      <c r="M299" s="146">
        <v>1.5</v>
      </c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>
        <v>1.5</v>
      </c>
      <c r="Z299" s="146"/>
      <c r="AA299" s="146">
        <v>0.5</v>
      </c>
      <c r="AB299" s="146"/>
      <c r="AC299" s="146"/>
      <c r="AD299" s="146"/>
      <c r="AE299" s="146"/>
      <c r="AF299" s="146"/>
      <c r="AG299" s="146"/>
      <c r="AH299" s="146"/>
      <c r="AI299" s="146"/>
      <c r="AJ299" s="146"/>
      <c r="AK299" s="146">
        <v>0.25</v>
      </c>
      <c r="AL299" s="146"/>
      <c r="AM299" s="146"/>
      <c r="AN299" s="146"/>
      <c r="AO299" s="146"/>
      <c r="AP299" s="146"/>
      <c r="AQ299" s="146"/>
      <c r="AR299" s="146"/>
      <c r="AS299" s="146"/>
      <c r="AT299" s="146"/>
      <c r="AU299" s="146"/>
      <c r="AV299" s="131"/>
      <c r="AW299" s="146"/>
      <c r="AX299" s="146"/>
      <c r="AY299" s="147"/>
      <c r="AZ299" s="147"/>
      <c r="BA299" s="147"/>
      <c r="BB299" s="147"/>
      <c r="BC299" s="147"/>
      <c r="BD299" s="147"/>
      <c r="BE299" s="147"/>
      <c r="BF299" s="147"/>
      <c r="BG299" s="147"/>
      <c r="BH299" s="147"/>
      <c r="BI299" s="147"/>
      <c r="BJ299" s="147"/>
      <c r="BK299" s="147"/>
      <c r="BL299" s="147"/>
    </row>
    <row r="300" spans="1:64" x14ac:dyDescent="0.25">
      <c r="A300" s="150" t="s">
        <v>437</v>
      </c>
      <c r="B300" s="151">
        <v>0.1</v>
      </c>
      <c r="C300" s="151">
        <f t="shared" si="10"/>
        <v>5.25</v>
      </c>
      <c r="D300" s="151"/>
      <c r="E300" s="152">
        <f t="shared" si="9"/>
        <v>0</v>
      </c>
      <c r="F300" s="152"/>
      <c r="G300" s="152"/>
      <c r="H300" s="152"/>
      <c r="I300" s="152"/>
      <c r="J300" s="152"/>
      <c r="K300" s="152"/>
      <c r="L300" s="152"/>
      <c r="M300" s="146">
        <v>1.5</v>
      </c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>
        <v>1.5</v>
      </c>
      <c r="Z300" s="146"/>
      <c r="AA300" s="146">
        <v>2</v>
      </c>
      <c r="AB300" s="146"/>
      <c r="AC300" s="146"/>
      <c r="AD300" s="146"/>
      <c r="AE300" s="146"/>
      <c r="AF300" s="146"/>
      <c r="AG300" s="146"/>
      <c r="AH300" s="146"/>
      <c r="AI300" s="146"/>
      <c r="AJ300" s="146"/>
      <c r="AK300" s="146">
        <v>0.25</v>
      </c>
      <c r="AL300" s="146"/>
      <c r="AM300" s="146"/>
      <c r="AN300" s="146"/>
      <c r="AO300" s="146"/>
      <c r="AP300" s="146"/>
      <c r="AQ300" s="146"/>
      <c r="AR300" s="146"/>
      <c r="AS300" s="146"/>
      <c r="AT300" s="146"/>
      <c r="AU300" s="146"/>
      <c r="AV300" s="131"/>
      <c r="AW300" s="146"/>
      <c r="AX300" s="146"/>
      <c r="AY300" s="147"/>
      <c r="AZ300" s="147"/>
      <c r="BA300" s="147"/>
      <c r="BB300" s="147"/>
      <c r="BC300" s="147"/>
      <c r="BD300" s="147"/>
      <c r="BE300" s="147"/>
      <c r="BF300" s="147"/>
      <c r="BG300" s="147"/>
      <c r="BH300" s="147"/>
      <c r="BI300" s="147"/>
      <c r="BJ300" s="147"/>
      <c r="BK300" s="147"/>
      <c r="BL300" s="147"/>
    </row>
    <row r="301" spans="1:64" x14ac:dyDescent="0.25">
      <c r="A301" s="150" t="s">
        <v>438</v>
      </c>
      <c r="B301" s="151">
        <v>0.1</v>
      </c>
      <c r="C301" s="151">
        <f t="shared" si="10"/>
        <v>3.75</v>
      </c>
      <c r="D301" s="151"/>
      <c r="E301" s="152">
        <f t="shared" si="9"/>
        <v>0</v>
      </c>
      <c r="F301" s="152"/>
      <c r="G301" s="152"/>
      <c r="H301" s="152"/>
      <c r="I301" s="152"/>
      <c r="J301" s="152"/>
      <c r="K301" s="152"/>
      <c r="L301" s="152"/>
      <c r="M301" s="146">
        <v>1.5</v>
      </c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>
        <v>1.5</v>
      </c>
      <c r="Z301" s="146"/>
      <c r="AA301" s="146">
        <v>0.5</v>
      </c>
      <c r="AB301" s="146"/>
      <c r="AC301" s="146"/>
      <c r="AD301" s="146"/>
      <c r="AE301" s="146"/>
      <c r="AF301" s="146"/>
      <c r="AG301" s="146"/>
      <c r="AH301" s="146"/>
      <c r="AI301" s="146"/>
      <c r="AJ301" s="146"/>
      <c r="AK301" s="146">
        <v>0.25</v>
      </c>
      <c r="AL301" s="146"/>
      <c r="AM301" s="146"/>
      <c r="AN301" s="146"/>
      <c r="AO301" s="146"/>
      <c r="AP301" s="146"/>
      <c r="AQ301" s="146"/>
      <c r="AR301" s="146"/>
      <c r="AS301" s="146"/>
      <c r="AT301" s="146"/>
      <c r="AU301" s="146"/>
      <c r="AV301" s="131"/>
      <c r="AW301" s="146"/>
      <c r="AX301" s="146"/>
      <c r="AY301" s="147"/>
      <c r="AZ301" s="147"/>
      <c r="BA301" s="147"/>
      <c r="BB301" s="147"/>
      <c r="BC301" s="147"/>
      <c r="BD301" s="147"/>
      <c r="BE301" s="147"/>
      <c r="BF301" s="147"/>
      <c r="BG301" s="147"/>
      <c r="BH301" s="147"/>
      <c r="BI301" s="147"/>
      <c r="BJ301" s="147"/>
      <c r="BK301" s="147"/>
      <c r="BL301" s="147"/>
    </row>
    <row r="302" spans="1:64" x14ac:dyDescent="0.25">
      <c r="A302" s="150" t="s">
        <v>439</v>
      </c>
      <c r="B302" s="151">
        <v>0.1</v>
      </c>
      <c r="C302" s="151">
        <f t="shared" si="10"/>
        <v>4.25</v>
      </c>
      <c r="D302" s="151"/>
      <c r="E302" s="152">
        <f t="shared" si="9"/>
        <v>0</v>
      </c>
      <c r="F302" s="152"/>
      <c r="G302" s="152"/>
      <c r="H302" s="152"/>
      <c r="I302" s="152"/>
      <c r="J302" s="152"/>
      <c r="K302" s="152"/>
      <c r="L302" s="152"/>
      <c r="M302" s="146">
        <v>1.5</v>
      </c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>
        <v>1.5</v>
      </c>
      <c r="Z302" s="146"/>
      <c r="AA302" s="146">
        <v>1</v>
      </c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146">
        <v>0.25</v>
      </c>
      <c r="AL302" s="146"/>
      <c r="AM302" s="146"/>
      <c r="AN302" s="146"/>
      <c r="AO302" s="146"/>
      <c r="AP302" s="146"/>
      <c r="AQ302" s="146"/>
      <c r="AR302" s="146"/>
      <c r="AS302" s="146"/>
      <c r="AT302" s="146"/>
      <c r="AU302" s="146"/>
      <c r="AV302" s="131"/>
      <c r="AW302" s="146"/>
      <c r="AX302" s="146"/>
      <c r="AY302" s="147"/>
      <c r="AZ302" s="147"/>
      <c r="BA302" s="147"/>
      <c r="BB302" s="147"/>
      <c r="BC302" s="147"/>
      <c r="BD302" s="147"/>
      <c r="BE302" s="147"/>
      <c r="BF302" s="147"/>
      <c r="BG302" s="147"/>
      <c r="BH302" s="147"/>
      <c r="BI302" s="147"/>
      <c r="BJ302" s="147"/>
      <c r="BK302" s="147"/>
      <c r="BL302" s="147"/>
    </row>
    <row r="303" spans="1:64" x14ac:dyDescent="0.25">
      <c r="A303" s="150" t="s">
        <v>440</v>
      </c>
      <c r="B303" s="151">
        <v>0.1</v>
      </c>
      <c r="C303" s="151">
        <f t="shared" si="10"/>
        <v>4.75</v>
      </c>
      <c r="D303" s="151"/>
      <c r="E303" s="152">
        <f t="shared" si="9"/>
        <v>0</v>
      </c>
      <c r="F303" s="152"/>
      <c r="G303" s="152"/>
      <c r="H303" s="152"/>
      <c r="I303" s="152"/>
      <c r="J303" s="152"/>
      <c r="K303" s="152"/>
      <c r="L303" s="152"/>
      <c r="M303" s="146">
        <v>1.5</v>
      </c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>
        <v>1.5</v>
      </c>
      <c r="Z303" s="146"/>
      <c r="AA303" s="146">
        <v>1.5</v>
      </c>
      <c r="AB303" s="146"/>
      <c r="AC303" s="146"/>
      <c r="AD303" s="146"/>
      <c r="AE303" s="146"/>
      <c r="AF303" s="146"/>
      <c r="AG303" s="146"/>
      <c r="AH303" s="146"/>
      <c r="AI303" s="146"/>
      <c r="AJ303" s="146"/>
      <c r="AK303" s="146">
        <v>0.25</v>
      </c>
      <c r="AL303" s="146"/>
      <c r="AM303" s="146"/>
      <c r="AN303" s="146"/>
      <c r="AO303" s="146"/>
      <c r="AP303" s="146"/>
      <c r="AQ303" s="146"/>
      <c r="AR303" s="146"/>
      <c r="AS303" s="146"/>
      <c r="AT303" s="146"/>
      <c r="AU303" s="146"/>
      <c r="AV303" s="131"/>
      <c r="AW303" s="146"/>
      <c r="AX303" s="146"/>
      <c r="AY303" s="147"/>
      <c r="AZ303" s="147"/>
      <c r="BA303" s="147"/>
      <c r="BB303" s="147"/>
      <c r="BC303" s="147"/>
      <c r="BD303" s="147"/>
      <c r="BE303" s="147"/>
      <c r="BF303" s="147"/>
      <c r="BG303" s="147"/>
      <c r="BH303" s="147"/>
      <c r="BI303" s="147"/>
      <c r="BJ303" s="147"/>
      <c r="BK303" s="147"/>
      <c r="BL303" s="147"/>
    </row>
    <row r="304" spans="1:64" x14ac:dyDescent="0.25">
      <c r="A304" s="150" t="s">
        <v>436</v>
      </c>
      <c r="B304" s="151">
        <v>0.1</v>
      </c>
      <c r="C304" s="151">
        <f t="shared" si="10"/>
        <v>3.75</v>
      </c>
      <c r="D304" s="151"/>
      <c r="E304" s="152">
        <f t="shared" si="9"/>
        <v>0</v>
      </c>
      <c r="F304" s="152"/>
      <c r="G304" s="152"/>
      <c r="H304" s="152"/>
      <c r="I304" s="152"/>
      <c r="J304" s="152"/>
      <c r="K304" s="152"/>
      <c r="L304" s="152"/>
      <c r="M304" s="146">
        <v>1.5</v>
      </c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>
        <v>1.5</v>
      </c>
      <c r="Z304" s="146"/>
      <c r="AA304" s="146">
        <v>0.5</v>
      </c>
      <c r="AB304" s="146"/>
      <c r="AC304" s="146"/>
      <c r="AD304" s="146"/>
      <c r="AE304" s="146"/>
      <c r="AF304" s="146"/>
      <c r="AG304" s="146"/>
      <c r="AH304" s="146"/>
      <c r="AI304" s="146"/>
      <c r="AJ304" s="146"/>
      <c r="AK304" s="146">
        <v>0.25</v>
      </c>
      <c r="AL304" s="146"/>
      <c r="AM304" s="146"/>
      <c r="AN304" s="146"/>
      <c r="AO304" s="146"/>
      <c r="AP304" s="146"/>
      <c r="AQ304" s="146"/>
      <c r="AR304" s="146"/>
      <c r="AS304" s="146"/>
      <c r="AT304" s="146"/>
      <c r="AU304" s="146"/>
      <c r="AV304" s="131"/>
      <c r="AW304" s="146"/>
      <c r="AX304" s="146"/>
      <c r="AY304" s="147"/>
      <c r="AZ304" s="147"/>
      <c r="BA304" s="147"/>
      <c r="BB304" s="147"/>
      <c r="BC304" s="147"/>
      <c r="BD304" s="147"/>
      <c r="BE304" s="147"/>
      <c r="BF304" s="147"/>
      <c r="BG304" s="147"/>
      <c r="BH304" s="147"/>
      <c r="BI304" s="147"/>
      <c r="BJ304" s="147"/>
      <c r="BK304" s="147"/>
      <c r="BL304" s="147"/>
    </row>
    <row r="305" spans="1:64" x14ac:dyDescent="0.25">
      <c r="A305" s="150" t="s">
        <v>441</v>
      </c>
      <c r="B305" s="151">
        <v>0.1</v>
      </c>
      <c r="C305" s="151">
        <f t="shared" si="10"/>
        <v>4.75</v>
      </c>
      <c r="D305" s="151"/>
      <c r="E305" s="152">
        <f t="shared" si="9"/>
        <v>0</v>
      </c>
      <c r="F305" s="152"/>
      <c r="G305" s="152"/>
      <c r="H305" s="152"/>
      <c r="I305" s="152"/>
      <c r="J305" s="152"/>
      <c r="K305" s="152"/>
      <c r="L305" s="152"/>
      <c r="M305" s="146">
        <v>1.5</v>
      </c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>
        <v>1.5</v>
      </c>
      <c r="Z305" s="146"/>
      <c r="AA305" s="146">
        <v>1.5</v>
      </c>
      <c r="AB305" s="146"/>
      <c r="AC305" s="146"/>
      <c r="AD305" s="146"/>
      <c r="AE305" s="146"/>
      <c r="AF305" s="146"/>
      <c r="AG305" s="146"/>
      <c r="AH305" s="146"/>
      <c r="AI305" s="146"/>
      <c r="AJ305" s="146"/>
      <c r="AK305" s="146">
        <v>0.25</v>
      </c>
      <c r="AL305" s="146"/>
      <c r="AM305" s="146"/>
      <c r="AN305" s="146"/>
      <c r="AO305" s="146"/>
      <c r="AP305" s="146"/>
      <c r="AQ305" s="146"/>
      <c r="AR305" s="146"/>
      <c r="AS305" s="146"/>
      <c r="AT305" s="146"/>
      <c r="AU305" s="146"/>
      <c r="AV305" s="131"/>
      <c r="AW305" s="146"/>
      <c r="AX305" s="146"/>
      <c r="AY305" s="147"/>
      <c r="AZ305" s="147"/>
      <c r="BA305" s="147"/>
      <c r="BB305" s="147"/>
      <c r="BC305" s="147"/>
      <c r="BD305" s="147"/>
      <c r="BE305" s="147"/>
      <c r="BF305" s="147"/>
      <c r="BG305" s="147"/>
      <c r="BH305" s="147"/>
      <c r="BI305" s="147"/>
      <c r="BJ305" s="147"/>
      <c r="BK305" s="147"/>
      <c r="BL305" s="147"/>
    </row>
    <row r="306" spans="1:64" x14ac:dyDescent="0.25">
      <c r="A306" s="150" t="s">
        <v>437</v>
      </c>
      <c r="B306" s="151">
        <v>0.1</v>
      </c>
      <c r="C306" s="151">
        <f t="shared" si="10"/>
        <v>5.25</v>
      </c>
      <c r="D306" s="151"/>
      <c r="E306" s="152">
        <f t="shared" ref="E306:E369" si="11">SUM(F306:L306)</f>
        <v>0</v>
      </c>
      <c r="F306" s="152"/>
      <c r="G306" s="152"/>
      <c r="H306" s="152"/>
      <c r="I306" s="152"/>
      <c r="J306" s="152"/>
      <c r="K306" s="152"/>
      <c r="L306" s="152"/>
      <c r="M306" s="146">
        <v>1.5</v>
      </c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>
        <v>1.5</v>
      </c>
      <c r="Z306" s="146"/>
      <c r="AA306" s="146">
        <v>2</v>
      </c>
      <c r="AB306" s="146"/>
      <c r="AC306" s="146"/>
      <c r="AD306" s="146"/>
      <c r="AE306" s="146"/>
      <c r="AF306" s="146"/>
      <c r="AG306" s="146"/>
      <c r="AH306" s="146"/>
      <c r="AI306" s="146"/>
      <c r="AJ306" s="146"/>
      <c r="AK306" s="146">
        <v>0.25</v>
      </c>
      <c r="AL306" s="146"/>
      <c r="AM306" s="146"/>
      <c r="AN306" s="146"/>
      <c r="AO306" s="146"/>
      <c r="AP306" s="146"/>
      <c r="AQ306" s="146"/>
      <c r="AR306" s="146"/>
      <c r="AS306" s="146"/>
      <c r="AT306" s="146"/>
      <c r="AU306" s="146"/>
      <c r="AV306" s="131"/>
      <c r="AW306" s="146"/>
      <c r="AX306" s="146"/>
      <c r="AY306" s="147"/>
      <c r="AZ306" s="147"/>
      <c r="BA306" s="147"/>
      <c r="BB306" s="147"/>
      <c r="BC306" s="147"/>
      <c r="BD306" s="147"/>
      <c r="BE306" s="147"/>
      <c r="BF306" s="147"/>
      <c r="BG306" s="147"/>
      <c r="BH306" s="147"/>
      <c r="BI306" s="147"/>
      <c r="BJ306" s="147"/>
      <c r="BK306" s="147"/>
      <c r="BL306" s="147"/>
    </row>
    <row r="307" spans="1:64" x14ac:dyDescent="0.25">
      <c r="A307" s="150" t="s">
        <v>442</v>
      </c>
      <c r="B307" s="151">
        <v>0.1</v>
      </c>
      <c r="C307" s="151">
        <f t="shared" si="10"/>
        <v>4.75</v>
      </c>
      <c r="D307" s="151"/>
      <c r="E307" s="152">
        <f t="shared" si="11"/>
        <v>0</v>
      </c>
      <c r="F307" s="152"/>
      <c r="G307" s="152"/>
      <c r="H307" s="152"/>
      <c r="I307" s="152"/>
      <c r="J307" s="152"/>
      <c r="K307" s="152"/>
      <c r="L307" s="152"/>
      <c r="M307" s="146">
        <v>1.5</v>
      </c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>
        <v>1.5</v>
      </c>
      <c r="Z307" s="146"/>
      <c r="AA307" s="146">
        <v>1.5</v>
      </c>
      <c r="AB307" s="146"/>
      <c r="AC307" s="146"/>
      <c r="AD307" s="146"/>
      <c r="AE307" s="146"/>
      <c r="AF307" s="146"/>
      <c r="AG307" s="146"/>
      <c r="AH307" s="146"/>
      <c r="AI307" s="146"/>
      <c r="AJ307" s="146"/>
      <c r="AK307" s="146">
        <v>0.25</v>
      </c>
      <c r="AL307" s="146"/>
      <c r="AM307" s="146"/>
      <c r="AN307" s="146"/>
      <c r="AO307" s="146"/>
      <c r="AP307" s="146"/>
      <c r="AQ307" s="146"/>
      <c r="AR307" s="146"/>
      <c r="AS307" s="146"/>
      <c r="AT307" s="146"/>
      <c r="AU307" s="146"/>
      <c r="AV307" s="131"/>
      <c r="AW307" s="146"/>
      <c r="AX307" s="146"/>
      <c r="AY307" s="147"/>
      <c r="AZ307" s="147"/>
      <c r="BA307" s="147"/>
      <c r="BB307" s="147"/>
      <c r="BC307" s="147"/>
      <c r="BD307" s="147"/>
      <c r="BE307" s="147"/>
      <c r="BF307" s="147"/>
      <c r="BG307" s="147"/>
      <c r="BH307" s="147"/>
      <c r="BI307" s="147"/>
      <c r="BJ307" s="147"/>
      <c r="BK307" s="147"/>
      <c r="BL307" s="147"/>
    </row>
    <row r="308" spans="1:64" x14ac:dyDescent="0.25">
      <c r="A308" s="150" t="s">
        <v>443</v>
      </c>
      <c r="B308" s="151">
        <v>0.1</v>
      </c>
      <c r="C308" s="151">
        <f t="shared" si="10"/>
        <v>4.75</v>
      </c>
      <c r="D308" s="151"/>
      <c r="E308" s="152">
        <f t="shared" si="11"/>
        <v>0</v>
      </c>
      <c r="F308" s="152"/>
      <c r="G308" s="152"/>
      <c r="H308" s="152"/>
      <c r="I308" s="152"/>
      <c r="J308" s="152"/>
      <c r="K308" s="152"/>
      <c r="L308" s="152"/>
      <c r="M308" s="146">
        <v>1.5</v>
      </c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>
        <v>1.5</v>
      </c>
      <c r="Z308" s="146"/>
      <c r="AA308" s="146">
        <v>1.5</v>
      </c>
      <c r="AB308" s="146"/>
      <c r="AC308" s="146"/>
      <c r="AD308" s="146"/>
      <c r="AE308" s="146"/>
      <c r="AF308" s="146"/>
      <c r="AG308" s="146"/>
      <c r="AH308" s="146"/>
      <c r="AI308" s="146"/>
      <c r="AJ308" s="146"/>
      <c r="AK308" s="146">
        <v>0.25</v>
      </c>
      <c r="AL308" s="146"/>
      <c r="AM308" s="146"/>
      <c r="AN308" s="146"/>
      <c r="AO308" s="146"/>
      <c r="AP308" s="146"/>
      <c r="AQ308" s="146"/>
      <c r="AR308" s="146"/>
      <c r="AS308" s="146"/>
      <c r="AT308" s="146"/>
      <c r="AU308" s="146"/>
      <c r="AV308" s="131"/>
      <c r="AW308" s="146"/>
      <c r="AX308" s="146"/>
      <c r="AY308" s="147"/>
      <c r="AZ308" s="147"/>
      <c r="BA308" s="147"/>
      <c r="BB308" s="147"/>
      <c r="BC308" s="147"/>
      <c r="BD308" s="147"/>
      <c r="BE308" s="147"/>
      <c r="BF308" s="147"/>
      <c r="BG308" s="147"/>
      <c r="BH308" s="147"/>
      <c r="BI308" s="147"/>
      <c r="BJ308" s="147"/>
      <c r="BK308" s="147"/>
      <c r="BL308" s="147"/>
    </row>
    <row r="309" spans="1:64" x14ac:dyDescent="0.25">
      <c r="A309" s="149"/>
      <c r="B309" s="151">
        <v>0.1</v>
      </c>
      <c r="C309" s="151">
        <f t="shared" si="10"/>
        <v>0</v>
      </c>
      <c r="D309" s="151"/>
      <c r="E309" s="152">
        <f t="shared" si="11"/>
        <v>0</v>
      </c>
      <c r="F309" s="145"/>
      <c r="G309" s="145"/>
      <c r="H309" s="145"/>
      <c r="I309" s="145"/>
      <c r="J309" s="145"/>
      <c r="K309" s="145"/>
      <c r="L309" s="145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  <c r="AA309" s="146"/>
      <c r="AB309" s="146"/>
      <c r="AC309" s="146"/>
      <c r="AD309" s="146"/>
      <c r="AE309" s="146"/>
      <c r="AF309" s="146"/>
      <c r="AG309" s="146"/>
      <c r="AH309" s="146"/>
      <c r="AI309" s="146"/>
      <c r="AJ309" s="146"/>
      <c r="AK309" s="146"/>
      <c r="AL309" s="146"/>
      <c r="AM309" s="146"/>
      <c r="AN309" s="146"/>
      <c r="AO309" s="146"/>
      <c r="AP309" s="146"/>
      <c r="AQ309" s="146"/>
      <c r="AR309" s="146"/>
      <c r="AS309" s="146"/>
      <c r="AT309" s="146"/>
      <c r="AU309" s="146"/>
      <c r="AV309" s="131"/>
      <c r="AW309" s="146"/>
      <c r="AX309" s="146"/>
      <c r="AY309" s="147"/>
      <c r="AZ309" s="147"/>
      <c r="BA309" s="147"/>
      <c r="BB309" s="147"/>
      <c r="BC309" s="147"/>
      <c r="BD309" s="147"/>
      <c r="BE309" s="147"/>
      <c r="BF309" s="147"/>
      <c r="BG309" s="147"/>
      <c r="BH309" s="147"/>
      <c r="BI309" s="147"/>
      <c r="BJ309" s="147"/>
      <c r="BK309" s="147"/>
      <c r="BL309" s="147"/>
    </row>
    <row r="310" spans="1:64" x14ac:dyDescent="0.25">
      <c r="A310" s="150" t="s">
        <v>444</v>
      </c>
      <c r="B310" s="151">
        <v>0.1</v>
      </c>
      <c r="C310" s="151">
        <f t="shared" si="10"/>
        <v>0.75</v>
      </c>
      <c r="D310" s="151"/>
      <c r="E310" s="152">
        <f t="shared" si="11"/>
        <v>0</v>
      </c>
      <c r="F310" s="152"/>
      <c r="G310" s="152"/>
      <c r="H310" s="152"/>
      <c r="I310" s="152"/>
      <c r="J310" s="152"/>
      <c r="K310" s="152"/>
      <c r="L310" s="152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  <c r="AA310" s="146">
        <v>0.5</v>
      </c>
      <c r="AB310" s="146"/>
      <c r="AC310" s="146"/>
      <c r="AD310" s="146"/>
      <c r="AE310" s="146"/>
      <c r="AF310" s="146"/>
      <c r="AG310" s="146"/>
      <c r="AH310" s="146"/>
      <c r="AI310" s="146"/>
      <c r="AJ310" s="146"/>
      <c r="AK310" s="146">
        <v>0.25</v>
      </c>
      <c r="AL310" s="146"/>
      <c r="AM310" s="146"/>
      <c r="AN310" s="146"/>
      <c r="AO310" s="146"/>
      <c r="AP310" s="146"/>
      <c r="AQ310" s="146"/>
      <c r="AR310" s="146"/>
      <c r="AS310" s="146"/>
      <c r="AT310" s="146"/>
      <c r="AU310" s="146"/>
      <c r="AV310" s="131"/>
      <c r="AW310" s="146"/>
      <c r="AX310" s="146"/>
      <c r="AY310" s="147"/>
      <c r="AZ310" s="147"/>
      <c r="BA310" s="147"/>
      <c r="BB310" s="147"/>
      <c r="BC310" s="147"/>
      <c r="BD310" s="147"/>
      <c r="BE310" s="147"/>
      <c r="BF310" s="147"/>
      <c r="BG310" s="147"/>
      <c r="BH310" s="147"/>
      <c r="BI310" s="147"/>
      <c r="BJ310" s="147"/>
      <c r="BK310" s="147"/>
      <c r="BL310" s="147"/>
    </row>
    <row r="311" spans="1:64" x14ac:dyDescent="0.25">
      <c r="A311" s="150" t="s">
        <v>445</v>
      </c>
      <c r="B311" s="151">
        <v>0.1</v>
      </c>
      <c r="C311" s="151">
        <f t="shared" si="10"/>
        <v>1.25</v>
      </c>
      <c r="D311" s="151"/>
      <c r="E311" s="152">
        <f t="shared" si="11"/>
        <v>0</v>
      </c>
      <c r="F311" s="152"/>
      <c r="G311" s="152"/>
      <c r="H311" s="152"/>
      <c r="I311" s="152"/>
      <c r="J311" s="152"/>
      <c r="K311" s="152"/>
      <c r="L311" s="152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  <c r="AA311" s="146">
        <v>1</v>
      </c>
      <c r="AB311" s="146"/>
      <c r="AC311" s="146"/>
      <c r="AD311" s="146"/>
      <c r="AE311" s="146"/>
      <c r="AF311" s="146"/>
      <c r="AG311" s="146"/>
      <c r="AH311" s="146"/>
      <c r="AI311" s="146"/>
      <c r="AJ311" s="146"/>
      <c r="AK311" s="146">
        <v>0.25</v>
      </c>
      <c r="AL311" s="146"/>
      <c r="AM311" s="146"/>
      <c r="AN311" s="146"/>
      <c r="AO311" s="146"/>
      <c r="AP311" s="146"/>
      <c r="AQ311" s="146"/>
      <c r="AR311" s="146"/>
      <c r="AS311" s="146"/>
      <c r="AT311" s="146"/>
      <c r="AU311" s="146"/>
      <c r="AV311" s="131"/>
      <c r="AW311" s="146"/>
      <c r="AX311" s="146"/>
      <c r="AY311" s="147"/>
      <c r="AZ311" s="147"/>
      <c r="BA311" s="147"/>
      <c r="BB311" s="147"/>
      <c r="BC311" s="147"/>
      <c r="BD311" s="147"/>
      <c r="BE311" s="147"/>
      <c r="BF311" s="147"/>
      <c r="BG311" s="147"/>
      <c r="BH311" s="147"/>
      <c r="BI311" s="147"/>
      <c r="BJ311" s="147"/>
      <c r="BK311" s="147"/>
      <c r="BL311" s="147"/>
    </row>
    <row r="312" spans="1:64" x14ac:dyDescent="0.25">
      <c r="A312" s="150" t="s">
        <v>446</v>
      </c>
      <c r="B312" s="151">
        <v>0.1</v>
      </c>
      <c r="C312" s="151">
        <f t="shared" si="10"/>
        <v>1.75</v>
      </c>
      <c r="D312" s="151"/>
      <c r="E312" s="152">
        <f t="shared" si="11"/>
        <v>0</v>
      </c>
      <c r="F312" s="152"/>
      <c r="G312" s="152"/>
      <c r="H312" s="152"/>
      <c r="I312" s="152"/>
      <c r="J312" s="152"/>
      <c r="K312" s="152"/>
      <c r="L312" s="152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  <c r="AA312" s="146">
        <v>1.5</v>
      </c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146">
        <v>0.25</v>
      </c>
      <c r="AL312" s="146"/>
      <c r="AM312" s="146"/>
      <c r="AN312" s="146"/>
      <c r="AO312" s="146"/>
      <c r="AP312" s="146"/>
      <c r="AQ312" s="146"/>
      <c r="AR312" s="146"/>
      <c r="AS312" s="146"/>
      <c r="AT312" s="146"/>
      <c r="AU312" s="146"/>
      <c r="AV312" s="131"/>
      <c r="AW312" s="146"/>
      <c r="AX312" s="146"/>
      <c r="AY312" s="147"/>
      <c r="AZ312" s="147"/>
      <c r="BA312" s="147"/>
      <c r="BB312" s="147"/>
      <c r="BC312" s="147"/>
      <c r="BD312" s="147"/>
      <c r="BE312" s="147"/>
      <c r="BF312" s="147"/>
      <c r="BG312" s="147"/>
      <c r="BH312" s="147"/>
      <c r="BI312" s="147"/>
      <c r="BJ312" s="147"/>
      <c r="BK312" s="147"/>
      <c r="BL312" s="147"/>
    </row>
    <row r="313" spans="1:64" x14ac:dyDescent="0.25">
      <c r="A313" s="150" t="s">
        <v>447</v>
      </c>
      <c r="B313" s="151">
        <v>0.1</v>
      </c>
      <c r="C313" s="151">
        <f t="shared" si="10"/>
        <v>2.25</v>
      </c>
      <c r="D313" s="151"/>
      <c r="E313" s="152">
        <f t="shared" si="11"/>
        <v>0</v>
      </c>
      <c r="F313" s="152"/>
      <c r="G313" s="152"/>
      <c r="H313" s="152"/>
      <c r="I313" s="152"/>
      <c r="J313" s="152"/>
      <c r="K313" s="152"/>
      <c r="L313" s="152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  <c r="AA313" s="146">
        <v>2</v>
      </c>
      <c r="AB313" s="146"/>
      <c r="AC313" s="146"/>
      <c r="AD313" s="146"/>
      <c r="AE313" s="146"/>
      <c r="AF313" s="146"/>
      <c r="AG313" s="146"/>
      <c r="AH313" s="146"/>
      <c r="AI313" s="146"/>
      <c r="AJ313" s="146"/>
      <c r="AK313" s="146">
        <v>0.25</v>
      </c>
      <c r="AL313" s="146"/>
      <c r="AM313" s="146"/>
      <c r="AN313" s="146"/>
      <c r="AO313" s="146"/>
      <c r="AP313" s="146"/>
      <c r="AQ313" s="146"/>
      <c r="AR313" s="146"/>
      <c r="AS313" s="146"/>
      <c r="AT313" s="146"/>
      <c r="AU313" s="146"/>
      <c r="AV313" s="131"/>
      <c r="AW313" s="146"/>
      <c r="AX313" s="146"/>
      <c r="AY313" s="147"/>
      <c r="AZ313" s="147"/>
      <c r="BA313" s="147"/>
      <c r="BB313" s="147"/>
      <c r="BC313" s="147"/>
      <c r="BD313" s="147"/>
      <c r="BE313" s="147"/>
      <c r="BF313" s="147"/>
      <c r="BG313" s="147"/>
      <c r="BH313" s="147"/>
      <c r="BI313" s="147"/>
      <c r="BJ313" s="147"/>
      <c r="BK313" s="147"/>
      <c r="BL313" s="147"/>
    </row>
    <row r="314" spans="1:64" x14ac:dyDescent="0.25">
      <c r="A314" s="150" t="s">
        <v>448</v>
      </c>
      <c r="B314" s="151">
        <v>0.1</v>
      </c>
      <c r="C314" s="151">
        <f t="shared" si="10"/>
        <v>2.75</v>
      </c>
      <c r="D314" s="151"/>
      <c r="E314" s="152">
        <f t="shared" si="11"/>
        <v>0</v>
      </c>
      <c r="F314" s="152"/>
      <c r="G314" s="152"/>
      <c r="H314" s="152"/>
      <c r="I314" s="152"/>
      <c r="J314" s="152"/>
      <c r="K314" s="152"/>
      <c r="L314" s="152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  <c r="AA314" s="146">
        <v>2.5</v>
      </c>
      <c r="AB314" s="146"/>
      <c r="AC314" s="146"/>
      <c r="AD314" s="146"/>
      <c r="AE314" s="146"/>
      <c r="AF314" s="146"/>
      <c r="AG314" s="146"/>
      <c r="AH314" s="146"/>
      <c r="AI314" s="146"/>
      <c r="AJ314" s="146"/>
      <c r="AK314" s="146">
        <v>0.25</v>
      </c>
      <c r="AL314" s="146"/>
      <c r="AM314" s="146"/>
      <c r="AN314" s="146"/>
      <c r="AO314" s="146"/>
      <c r="AP314" s="146"/>
      <c r="AQ314" s="146"/>
      <c r="AR314" s="146"/>
      <c r="AS314" s="146"/>
      <c r="AT314" s="146"/>
      <c r="AU314" s="146"/>
      <c r="AV314" s="131"/>
      <c r="AW314" s="146"/>
      <c r="AX314" s="146"/>
      <c r="AY314" s="147"/>
      <c r="AZ314" s="147"/>
      <c r="BA314" s="147"/>
      <c r="BB314" s="147"/>
      <c r="BC314" s="147"/>
      <c r="BD314" s="147"/>
      <c r="BE314" s="147"/>
      <c r="BF314" s="147"/>
      <c r="BG314" s="147"/>
      <c r="BH314" s="147"/>
      <c r="BI314" s="147"/>
      <c r="BJ314" s="147"/>
      <c r="BK314" s="147"/>
      <c r="BL314" s="147"/>
    </row>
    <row r="315" spans="1:64" x14ac:dyDescent="0.25">
      <c r="A315" s="150" t="s">
        <v>449</v>
      </c>
      <c r="B315" s="151">
        <v>0.1</v>
      </c>
      <c r="C315" s="151">
        <f t="shared" si="10"/>
        <v>3.25</v>
      </c>
      <c r="D315" s="151"/>
      <c r="E315" s="152">
        <f t="shared" si="11"/>
        <v>0</v>
      </c>
      <c r="F315" s="152"/>
      <c r="G315" s="152"/>
      <c r="H315" s="152"/>
      <c r="I315" s="152"/>
      <c r="J315" s="152"/>
      <c r="K315" s="152"/>
      <c r="L315" s="152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  <c r="AA315" s="146">
        <v>3</v>
      </c>
      <c r="AB315" s="146"/>
      <c r="AC315" s="146"/>
      <c r="AD315" s="146"/>
      <c r="AE315" s="146"/>
      <c r="AF315" s="146"/>
      <c r="AG315" s="146"/>
      <c r="AH315" s="146"/>
      <c r="AI315" s="146"/>
      <c r="AJ315" s="146"/>
      <c r="AK315" s="146">
        <v>0.25</v>
      </c>
      <c r="AL315" s="146"/>
      <c r="AM315" s="146"/>
      <c r="AN315" s="146"/>
      <c r="AO315" s="146"/>
      <c r="AP315" s="146"/>
      <c r="AQ315" s="146"/>
      <c r="AR315" s="146"/>
      <c r="AS315" s="146"/>
      <c r="AT315" s="146"/>
      <c r="AU315" s="146"/>
      <c r="AV315" s="131"/>
      <c r="AW315" s="146"/>
      <c r="AX315" s="146"/>
      <c r="AY315" s="147"/>
      <c r="AZ315" s="147"/>
      <c r="BA315" s="147"/>
      <c r="BB315" s="147"/>
      <c r="BC315" s="147"/>
      <c r="BD315" s="147"/>
      <c r="BE315" s="147"/>
      <c r="BF315" s="147"/>
      <c r="BG315" s="147"/>
      <c r="BH315" s="147"/>
      <c r="BI315" s="147"/>
      <c r="BJ315" s="147"/>
      <c r="BK315" s="147"/>
      <c r="BL315" s="147"/>
    </row>
    <row r="316" spans="1:64" ht="3.75" customHeight="1" x14ac:dyDescent="0.25">
      <c r="A316" s="149"/>
      <c r="B316" s="151">
        <v>0.1</v>
      </c>
      <c r="C316" s="151">
        <f t="shared" si="10"/>
        <v>0</v>
      </c>
      <c r="D316" s="151"/>
      <c r="E316" s="152">
        <f t="shared" si="11"/>
        <v>0</v>
      </c>
      <c r="F316" s="145"/>
      <c r="G316" s="145"/>
      <c r="H316" s="145"/>
      <c r="I316" s="145"/>
      <c r="J316" s="145"/>
      <c r="K316" s="145"/>
      <c r="L316" s="145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  <c r="AA316" s="146"/>
      <c r="AB316" s="146"/>
      <c r="AC316" s="146"/>
      <c r="AD316" s="146"/>
      <c r="AE316" s="146"/>
      <c r="AF316" s="146"/>
      <c r="AG316" s="146"/>
      <c r="AH316" s="146"/>
      <c r="AI316" s="146"/>
      <c r="AJ316" s="146"/>
      <c r="AK316" s="146"/>
      <c r="AL316" s="146"/>
      <c r="AM316" s="146"/>
      <c r="AN316" s="146"/>
      <c r="AO316" s="146"/>
      <c r="AP316" s="146"/>
      <c r="AQ316" s="146"/>
      <c r="AR316" s="146"/>
      <c r="AS316" s="146"/>
      <c r="AT316" s="146"/>
      <c r="AU316" s="146"/>
      <c r="AV316" s="131"/>
      <c r="AW316" s="146"/>
      <c r="AX316" s="146"/>
      <c r="AY316" s="147"/>
      <c r="AZ316" s="147"/>
      <c r="BA316" s="147"/>
      <c r="BB316" s="147"/>
      <c r="BC316" s="147"/>
      <c r="BD316" s="147"/>
      <c r="BE316" s="147"/>
      <c r="BF316" s="147"/>
      <c r="BG316" s="147"/>
      <c r="BH316" s="147"/>
      <c r="BI316" s="147"/>
      <c r="BJ316" s="147"/>
      <c r="BK316" s="147"/>
      <c r="BL316" s="147"/>
    </row>
    <row r="317" spans="1:64" x14ac:dyDescent="0.25">
      <c r="A317" s="150" t="s">
        <v>450</v>
      </c>
      <c r="B317" s="151">
        <v>0.1</v>
      </c>
      <c r="C317" s="151">
        <f t="shared" si="10"/>
        <v>1.75</v>
      </c>
      <c r="D317" s="151"/>
      <c r="E317" s="152">
        <f t="shared" si="11"/>
        <v>0</v>
      </c>
      <c r="F317" s="152"/>
      <c r="G317" s="152"/>
      <c r="H317" s="152"/>
      <c r="I317" s="152"/>
      <c r="J317" s="152"/>
      <c r="K317" s="152"/>
      <c r="L317" s="152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  <c r="AA317" s="146">
        <v>1.5</v>
      </c>
      <c r="AB317" s="146"/>
      <c r="AC317" s="146"/>
      <c r="AD317" s="146"/>
      <c r="AE317" s="146"/>
      <c r="AF317" s="146"/>
      <c r="AG317" s="146"/>
      <c r="AH317" s="146"/>
      <c r="AI317" s="146"/>
      <c r="AJ317" s="146"/>
      <c r="AK317" s="146">
        <v>0.25</v>
      </c>
      <c r="AL317" s="146"/>
      <c r="AM317" s="146"/>
      <c r="AN317" s="146"/>
      <c r="AO317" s="146"/>
      <c r="AP317" s="146"/>
      <c r="AQ317" s="146"/>
      <c r="AR317" s="146"/>
      <c r="AS317" s="146"/>
      <c r="AT317" s="146"/>
      <c r="AU317" s="146"/>
      <c r="AV317" s="131"/>
      <c r="AW317" s="146"/>
      <c r="AX317" s="146"/>
      <c r="AY317" s="147"/>
      <c r="AZ317" s="147"/>
      <c r="BA317" s="147"/>
      <c r="BB317" s="147"/>
      <c r="BC317" s="147"/>
      <c r="BD317" s="147"/>
      <c r="BE317" s="147"/>
      <c r="BF317" s="147"/>
      <c r="BG317" s="147"/>
      <c r="BH317" s="147"/>
      <c r="BI317" s="147"/>
      <c r="BJ317" s="147"/>
      <c r="BK317" s="147"/>
      <c r="BL317" s="147"/>
    </row>
    <row r="318" spans="1:64" x14ac:dyDescent="0.25">
      <c r="A318" s="150" t="s">
        <v>451</v>
      </c>
      <c r="B318" s="151">
        <v>0.1</v>
      </c>
      <c r="C318" s="151">
        <f t="shared" si="10"/>
        <v>2.25</v>
      </c>
      <c r="D318" s="151"/>
      <c r="E318" s="152">
        <f t="shared" si="11"/>
        <v>0</v>
      </c>
      <c r="F318" s="152"/>
      <c r="G318" s="152"/>
      <c r="H318" s="152"/>
      <c r="I318" s="152"/>
      <c r="J318" s="152"/>
      <c r="K318" s="152"/>
      <c r="L318" s="152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  <c r="AA318" s="146">
        <v>2</v>
      </c>
      <c r="AB318" s="146"/>
      <c r="AC318" s="146"/>
      <c r="AD318" s="146"/>
      <c r="AE318" s="146"/>
      <c r="AF318" s="146"/>
      <c r="AG318" s="146"/>
      <c r="AH318" s="146"/>
      <c r="AI318" s="146"/>
      <c r="AJ318" s="146"/>
      <c r="AK318" s="146">
        <v>0.25</v>
      </c>
      <c r="AL318" s="146"/>
      <c r="AM318" s="146"/>
      <c r="AN318" s="146"/>
      <c r="AO318" s="146"/>
      <c r="AP318" s="146"/>
      <c r="AQ318" s="146"/>
      <c r="AR318" s="146"/>
      <c r="AS318" s="146"/>
      <c r="AT318" s="146"/>
      <c r="AU318" s="146"/>
      <c r="AV318" s="131"/>
      <c r="AW318" s="146"/>
      <c r="AX318" s="146"/>
      <c r="AY318" s="147"/>
      <c r="AZ318" s="147"/>
      <c r="BA318" s="147"/>
      <c r="BB318" s="147"/>
      <c r="BC318" s="147"/>
      <c r="BD318" s="147"/>
      <c r="BE318" s="147"/>
      <c r="BF318" s="147"/>
      <c r="BG318" s="147"/>
      <c r="BH318" s="147"/>
      <c r="BI318" s="147"/>
      <c r="BJ318" s="147"/>
      <c r="BK318" s="147"/>
      <c r="BL318" s="147"/>
    </row>
    <row r="319" spans="1:64" x14ac:dyDescent="0.25">
      <c r="A319" s="150" t="s">
        <v>452</v>
      </c>
      <c r="B319" s="151">
        <v>0.1</v>
      </c>
      <c r="C319" s="151">
        <f t="shared" si="10"/>
        <v>1.75</v>
      </c>
      <c r="D319" s="151"/>
      <c r="E319" s="152">
        <f t="shared" si="11"/>
        <v>0</v>
      </c>
      <c r="F319" s="152"/>
      <c r="G319" s="152"/>
      <c r="H319" s="152"/>
      <c r="I319" s="152"/>
      <c r="J319" s="152"/>
      <c r="K319" s="152"/>
      <c r="L319" s="152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  <c r="AA319" s="146">
        <v>1.5</v>
      </c>
      <c r="AB319" s="146"/>
      <c r="AC319" s="146"/>
      <c r="AD319" s="146"/>
      <c r="AE319" s="146"/>
      <c r="AF319" s="146"/>
      <c r="AG319" s="146"/>
      <c r="AH319" s="146"/>
      <c r="AI319" s="146"/>
      <c r="AJ319" s="146"/>
      <c r="AK319" s="146">
        <v>0.25</v>
      </c>
      <c r="AL319" s="146"/>
      <c r="AM319" s="146"/>
      <c r="AN319" s="146"/>
      <c r="AO319" s="146"/>
      <c r="AP319" s="146"/>
      <c r="AQ319" s="146"/>
      <c r="AR319" s="146"/>
      <c r="AS319" s="146"/>
      <c r="AT319" s="146"/>
      <c r="AU319" s="146"/>
      <c r="AV319" s="131"/>
      <c r="AW319" s="146"/>
      <c r="AX319" s="146"/>
      <c r="AY319" s="147"/>
      <c r="AZ319" s="147"/>
      <c r="BA319" s="147"/>
      <c r="BB319" s="147"/>
      <c r="BC319" s="147"/>
      <c r="BD319" s="147"/>
      <c r="BE319" s="147"/>
      <c r="BF319" s="147"/>
      <c r="BG319" s="147"/>
      <c r="BH319" s="147"/>
      <c r="BI319" s="147"/>
      <c r="BJ319" s="147"/>
      <c r="BK319" s="147"/>
      <c r="BL319" s="147"/>
    </row>
    <row r="320" spans="1:64" x14ac:dyDescent="0.25">
      <c r="A320" s="150" t="s">
        <v>453</v>
      </c>
      <c r="B320" s="151">
        <v>0.1</v>
      </c>
      <c r="C320" s="151">
        <f t="shared" si="10"/>
        <v>1.75</v>
      </c>
      <c r="D320" s="151"/>
      <c r="E320" s="152">
        <f t="shared" si="11"/>
        <v>0</v>
      </c>
      <c r="F320" s="152"/>
      <c r="G320" s="152"/>
      <c r="H320" s="152"/>
      <c r="I320" s="152"/>
      <c r="J320" s="152"/>
      <c r="K320" s="152"/>
      <c r="L320" s="152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  <c r="AA320" s="146">
        <v>1.5</v>
      </c>
      <c r="AB320" s="146"/>
      <c r="AC320" s="146"/>
      <c r="AD320" s="146"/>
      <c r="AE320" s="146"/>
      <c r="AF320" s="146"/>
      <c r="AG320" s="146"/>
      <c r="AH320" s="146"/>
      <c r="AI320" s="146"/>
      <c r="AJ320" s="146"/>
      <c r="AK320" s="146">
        <v>0.25</v>
      </c>
      <c r="AL320" s="146"/>
      <c r="AM320" s="146"/>
      <c r="AN320" s="146"/>
      <c r="AO320" s="146"/>
      <c r="AP320" s="146"/>
      <c r="AQ320" s="146"/>
      <c r="AR320" s="146"/>
      <c r="AS320" s="146"/>
      <c r="AT320" s="146"/>
      <c r="AU320" s="146"/>
      <c r="AV320" s="131"/>
      <c r="AW320" s="146"/>
      <c r="AX320" s="146"/>
      <c r="AY320" s="147"/>
      <c r="AZ320" s="147"/>
      <c r="BA320" s="147"/>
      <c r="BB320" s="147"/>
      <c r="BC320" s="147"/>
      <c r="BD320" s="147"/>
      <c r="BE320" s="147"/>
      <c r="BF320" s="147"/>
      <c r="BG320" s="147"/>
      <c r="BH320" s="147"/>
      <c r="BI320" s="147"/>
      <c r="BJ320" s="147"/>
      <c r="BK320" s="147"/>
      <c r="BL320" s="147"/>
    </row>
    <row r="321" spans="1:64" x14ac:dyDescent="0.25">
      <c r="A321" s="150" t="s">
        <v>454</v>
      </c>
      <c r="B321" s="151">
        <v>0.1</v>
      </c>
      <c r="C321" s="151">
        <f t="shared" si="10"/>
        <v>1.75</v>
      </c>
      <c r="D321" s="151"/>
      <c r="E321" s="152">
        <f t="shared" si="11"/>
        <v>0</v>
      </c>
      <c r="F321" s="152"/>
      <c r="G321" s="152"/>
      <c r="H321" s="152"/>
      <c r="I321" s="152"/>
      <c r="J321" s="152"/>
      <c r="K321" s="152"/>
      <c r="L321" s="152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  <c r="AA321" s="146">
        <v>1.5</v>
      </c>
      <c r="AB321" s="146"/>
      <c r="AC321" s="146"/>
      <c r="AD321" s="146"/>
      <c r="AE321" s="146"/>
      <c r="AF321" s="146"/>
      <c r="AG321" s="146"/>
      <c r="AH321" s="146"/>
      <c r="AI321" s="146"/>
      <c r="AJ321" s="146"/>
      <c r="AK321" s="146">
        <v>0.25</v>
      </c>
      <c r="AL321" s="146"/>
      <c r="AM321" s="146"/>
      <c r="AN321" s="146"/>
      <c r="AO321" s="146"/>
      <c r="AP321" s="146"/>
      <c r="AQ321" s="146"/>
      <c r="AR321" s="146"/>
      <c r="AS321" s="146"/>
      <c r="AT321" s="146"/>
      <c r="AU321" s="146"/>
      <c r="AV321" s="131"/>
      <c r="AW321" s="146"/>
      <c r="AX321" s="146"/>
      <c r="AY321" s="147"/>
      <c r="AZ321" s="147"/>
      <c r="BA321" s="147"/>
      <c r="BB321" s="147"/>
      <c r="BC321" s="147"/>
      <c r="BD321" s="147"/>
      <c r="BE321" s="147"/>
      <c r="BF321" s="147"/>
      <c r="BG321" s="147"/>
      <c r="BH321" s="147"/>
      <c r="BI321" s="147"/>
      <c r="BJ321" s="147"/>
      <c r="BK321" s="147"/>
      <c r="BL321" s="147"/>
    </row>
    <row r="322" spans="1:64" x14ac:dyDescent="0.25">
      <c r="A322" s="150" t="s">
        <v>455</v>
      </c>
      <c r="B322" s="151">
        <v>0.1</v>
      </c>
      <c r="C322" s="151">
        <f t="shared" si="10"/>
        <v>2.25</v>
      </c>
      <c r="D322" s="151"/>
      <c r="E322" s="152">
        <f t="shared" si="11"/>
        <v>0</v>
      </c>
      <c r="F322" s="152"/>
      <c r="G322" s="152"/>
      <c r="H322" s="152"/>
      <c r="I322" s="152"/>
      <c r="J322" s="152"/>
      <c r="K322" s="152"/>
      <c r="L322" s="152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  <c r="AA322" s="146">
        <v>2</v>
      </c>
      <c r="AB322" s="146"/>
      <c r="AC322" s="146"/>
      <c r="AD322" s="146"/>
      <c r="AE322" s="146"/>
      <c r="AF322" s="146"/>
      <c r="AG322" s="146"/>
      <c r="AH322" s="146"/>
      <c r="AI322" s="146"/>
      <c r="AJ322" s="146"/>
      <c r="AK322" s="146">
        <v>0.25</v>
      </c>
      <c r="AL322" s="146"/>
      <c r="AM322" s="146"/>
      <c r="AN322" s="146"/>
      <c r="AO322" s="146"/>
      <c r="AP322" s="146"/>
      <c r="AQ322" s="146"/>
      <c r="AR322" s="146"/>
      <c r="AS322" s="146"/>
      <c r="AT322" s="146"/>
      <c r="AU322" s="146"/>
      <c r="AV322" s="131"/>
      <c r="AW322" s="146"/>
      <c r="AX322" s="146"/>
      <c r="AY322" s="147"/>
      <c r="AZ322" s="147"/>
      <c r="BA322" s="147"/>
      <c r="BB322" s="147"/>
      <c r="BC322" s="147"/>
      <c r="BD322" s="147"/>
      <c r="BE322" s="147"/>
      <c r="BF322" s="147"/>
      <c r="BG322" s="147"/>
      <c r="BH322" s="147"/>
      <c r="BI322" s="147"/>
      <c r="BJ322" s="147"/>
      <c r="BK322" s="147"/>
      <c r="BL322" s="147"/>
    </row>
    <row r="323" spans="1:64" ht="3.75" customHeight="1" x14ac:dyDescent="0.25">
      <c r="A323" s="149"/>
      <c r="B323" s="151">
        <v>0.1</v>
      </c>
      <c r="C323" s="151">
        <f t="shared" si="10"/>
        <v>0</v>
      </c>
      <c r="D323" s="151"/>
      <c r="E323" s="152">
        <f t="shared" si="11"/>
        <v>0</v>
      </c>
      <c r="F323" s="145"/>
      <c r="G323" s="145"/>
      <c r="H323" s="145"/>
      <c r="I323" s="145"/>
      <c r="J323" s="145"/>
      <c r="K323" s="145"/>
      <c r="L323" s="145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  <c r="AA323" s="146"/>
      <c r="AB323" s="146"/>
      <c r="AC323" s="146"/>
      <c r="AD323" s="146"/>
      <c r="AE323" s="146"/>
      <c r="AF323" s="146"/>
      <c r="AG323" s="146"/>
      <c r="AH323" s="146"/>
      <c r="AI323" s="146"/>
      <c r="AJ323" s="146"/>
      <c r="AK323" s="146"/>
      <c r="AL323" s="146"/>
      <c r="AM323" s="146"/>
      <c r="AN323" s="146"/>
      <c r="AO323" s="146"/>
      <c r="AP323" s="146"/>
      <c r="AQ323" s="146"/>
      <c r="AR323" s="146"/>
      <c r="AS323" s="146"/>
      <c r="AT323" s="146"/>
      <c r="AU323" s="146"/>
      <c r="AV323" s="131"/>
      <c r="AW323" s="146"/>
      <c r="AX323" s="146"/>
      <c r="AY323" s="147"/>
      <c r="AZ323" s="147"/>
      <c r="BA323" s="147"/>
      <c r="BB323" s="147"/>
      <c r="BC323" s="147"/>
      <c r="BD323" s="147"/>
      <c r="BE323" s="147"/>
      <c r="BF323" s="147"/>
      <c r="BG323" s="147"/>
      <c r="BH323" s="147"/>
      <c r="BI323" s="147"/>
      <c r="BJ323" s="147"/>
      <c r="BK323" s="147"/>
      <c r="BL323" s="147"/>
    </row>
    <row r="324" spans="1:64" x14ac:dyDescent="0.25">
      <c r="A324" s="150" t="s">
        <v>456</v>
      </c>
      <c r="B324" s="151">
        <v>0.1</v>
      </c>
      <c r="C324" s="151">
        <f t="shared" si="10"/>
        <v>0.5</v>
      </c>
      <c r="D324" s="151"/>
      <c r="E324" s="152">
        <f t="shared" si="11"/>
        <v>0</v>
      </c>
      <c r="F324" s="152"/>
      <c r="G324" s="152"/>
      <c r="H324" s="152"/>
      <c r="I324" s="152"/>
      <c r="J324" s="152"/>
      <c r="K324" s="152"/>
      <c r="L324" s="152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  <c r="AA324" s="146"/>
      <c r="AB324" s="146">
        <v>0.25</v>
      </c>
      <c r="AC324" s="146"/>
      <c r="AD324" s="146"/>
      <c r="AE324" s="146"/>
      <c r="AF324" s="146"/>
      <c r="AG324" s="146"/>
      <c r="AH324" s="146"/>
      <c r="AI324" s="146"/>
      <c r="AJ324" s="146"/>
      <c r="AK324" s="146">
        <v>0.25</v>
      </c>
      <c r="AL324" s="146"/>
      <c r="AM324" s="146"/>
      <c r="AN324" s="146"/>
      <c r="AO324" s="146"/>
      <c r="AP324" s="146"/>
      <c r="AQ324" s="146"/>
      <c r="AR324" s="146"/>
      <c r="AS324" s="146"/>
      <c r="AT324" s="146"/>
      <c r="AU324" s="146"/>
      <c r="AV324" s="131"/>
      <c r="AW324" s="146"/>
      <c r="AX324" s="146"/>
      <c r="AY324" s="147"/>
      <c r="AZ324" s="147"/>
      <c r="BA324" s="147"/>
      <c r="BB324" s="147"/>
      <c r="BC324" s="147"/>
      <c r="BD324" s="147"/>
      <c r="BE324" s="147"/>
      <c r="BF324" s="147"/>
      <c r="BG324" s="147"/>
      <c r="BH324" s="147"/>
      <c r="BI324" s="147"/>
      <c r="BJ324" s="147"/>
      <c r="BK324" s="147"/>
      <c r="BL324" s="147"/>
    </row>
    <row r="325" spans="1:64" x14ac:dyDescent="0.25">
      <c r="A325" s="153" t="s">
        <v>457</v>
      </c>
      <c r="B325" s="151">
        <v>0.1</v>
      </c>
      <c r="C325" s="151">
        <f t="shared" si="10"/>
        <v>0</v>
      </c>
      <c r="D325" s="151"/>
      <c r="E325" s="152">
        <f t="shared" si="11"/>
        <v>0</v>
      </c>
      <c r="F325" s="152"/>
      <c r="G325" s="152"/>
      <c r="H325" s="152"/>
      <c r="I325" s="152"/>
      <c r="J325" s="152"/>
      <c r="K325" s="152"/>
      <c r="L325" s="152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  <c r="AA325" s="146"/>
      <c r="AB325" s="146"/>
      <c r="AC325" s="146"/>
      <c r="AD325" s="146"/>
      <c r="AE325" s="146"/>
      <c r="AF325" s="146"/>
      <c r="AG325" s="146"/>
      <c r="AH325" s="146"/>
      <c r="AI325" s="146"/>
      <c r="AJ325" s="146"/>
      <c r="AK325" s="146"/>
      <c r="AL325" s="146"/>
      <c r="AM325" s="146"/>
      <c r="AN325" s="146"/>
      <c r="AO325" s="146"/>
      <c r="AP325" s="146"/>
      <c r="AQ325" s="146"/>
      <c r="AR325" s="146"/>
      <c r="AS325" s="146"/>
      <c r="AT325" s="146"/>
      <c r="AU325" s="146"/>
      <c r="AV325" s="131"/>
      <c r="AW325" s="146"/>
      <c r="AX325" s="146"/>
      <c r="AY325" s="147"/>
      <c r="AZ325" s="147"/>
      <c r="BA325" s="147"/>
      <c r="BB325" s="147"/>
      <c r="BC325" s="147"/>
      <c r="BD325" s="147"/>
      <c r="BE325" s="147"/>
      <c r="BF325" s="147"/>
      <c r="BG325" s="147"/>
      <c r="BH325" s="147"/>
      <c r="BI325" s="147"/>
      <c r="BJ325" s="147"/>
      <c r="BK325" s="147"/>
      <c r="BL325" s="147"/>
    </row>
    <row r="326" spans="1:64" x14ac:dyDescent="0.25">
      <c r="A326" s="150" t="s">
        <v>458</v>
      </c>
      <c r="B326" s="151">
        <v>0.1</v>
      </c>
      <c r="C326" s="151">
        <f t="shared" ref="C326:C389" si="12">SUM(M326:AY326)</f>
        <v>0.75</v>
      </c>
      <c r="D326" s="151"/>
      <c r="E326" s="152">
        <f t="shared" si="11"/>
        <v>0</v>
      </c>
      <c r="F326" s="152"/>
      <c r="G326" s="152"/>
      <c r="H326" s="152"/>
      <c r="I326" s="152"/>
      <c r="J326" s="152"/>
      <c r="K326" s="152"/>
      <c r="L326" s="152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  <c r="AA326" s="146">
        <v>0.5</v>
      </c>
      <c r="AB326" s="146"/>
      <c r="AC326" s="146"/>
      <c r="AD326" s="146"/>
      <c r="AE326" s="146"/>
      <c r="AF326" s="146"/>
      <c r="AG326" s="146"/>
      <c r="AH326" s="146"/>
      <c r="AI326" s="146"/>
      <c r="AJ326" s="146"/>
      <c r="AK326" s="146">
        <v>0.25</v>
      </c>
      <c r="AL326" s="146"/>
      <c r="AM326" s="146"/>
      <c r="AN326" s="146"/>
      <c r="AO326" s="146"/>
      <c r="AP326" s="146"/>
      <c r="AQ326" s="146"/>
      <c r="AR326" s="146"/>
      <c r="AS326" s="146"/>
      <c r="AT326" s="146"/>
      <c r="AU326" s="146"/>
      <c r="AV326" s="131"/>
      <c r="AW326" s="146"/>
      <c r="AX326" s="146"/>
      <c r="AY326" s="147"/>
      <c r="AZ326" s="147"/>
      <c r="BA326" s="147"/>
      <c r="BB326" s="147"/>
      <c r="BC326" s="147"/>
      <c r="BD326" s="147"/>
      <c r="BE326" s="147"/>
      <c r="BF326" s="147"/>
      <c r="BG326" s="147"/>
      <c r="BH326" s="147"/>
      <c r="BI326" s="147"/>
      <c r="BJ326" s="147"/>
      <c r="BK326" s="147"/>
      <c r="BL326" s="147"/>
    </row>
    <row r="327" spans="1:64" x14ac:dyDescent="0.25">
      <c r="A327" s="150" t="s">
        <v>459</v>
      </c>
      <c r="B327" s="151">
        <v>0.1</v>
      </c>
      <c r="C327" s="151">
        <f t="shared" si="12"/>
        <v>0.75</v>
      </c>
      <c r="D327" s="151"/>
      <c r="E327" s="152">
        <f t="shared" si="11"/>
        <v>6.0000020000000003</v>
      </c>
      <c r="F327" s="154">
        <v>2</v>
      </c>
      <c r="G327" s="154">
        <v>9.9999999999999995E-7</v>
      </c>
      <c r="H327" s="154">
        <v>1</v>
      </c>
      <c r="I327" s="154">
        <v>1</v>
      </c>
      <c r="J327" s="154">
        <v>1</v>
      </c>
      <c r="K327" s="154">
        <v>9.9999999999999995E-7</v>
      </c>
      <c r="L327" s="154">
        <v>1</v>
      </c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>
        <v>0.5</v>
      </c>
      <c r="AB327" s="146"/>
      <c r="AC327" s="146"/>
      <c r="AD327" s="146"/>
      <c r="AE327" s="146"/>
      <c r="AF327" s="146"/>
      <c r="AG327" s="146"/>
      <c r="AH327" s="146"/>
      <c r="AI327" s="146"/>
      <c r="AJ327" s="146"/>
      <c r="AK327" s="146">
        <v>0.25</v>
      </c>
      <c r="AL327" s="146"/>
      <c r="AM327" s="146"/>
      <c r="AN327" s="146"/>
      <c r="AO327" s="146"/>
      <c r="AP327" s="146"/>
      <c r="AQ327" s="146"/>
      <c r="AR327" s="146"/>
      <c r="AS327" s="146"/>
      <c r="AT327" s="146"/>
      <c r="AU327" s="146"/>
      <c r="AV327" s="131"/>
      <c r="AW327" s="146"/>
      <c r="AX327" s="146"/>
      <c r="AY327" s="147"/>
      <c r="AZ327" s="147"/>
      <c r="BA327" s="147"/>
      <c r="BB327" s="147"/>
      <c r="BC327" s="147"/>
      <c r="BD327" s="147"/>
      <c r="BE327" s="147"/>
      <c r="BF327" s="147"/>
      <c r="BG327" s="147"/>
      <c r="BH327" s="147"/>
      <c r="BI327" s="147"/>
      <c r="BJ327" s="147"/>
      <c r="BK327" s="147"/>
      <c r="BL327" s="147"/>
    </row>
    <row r="328" spans="1:64" x14ac:dyDescent="0.25">
      <c r="A328" s="150" t="s">
        <v>460</v>
      </c>
      <c r="B328" s="151">
        <v>0.1</v>
      </c>
      <c r="C328" s="151">
        <f t="shared" si="12"/>
        <v>1</v>
      </c>
      <c r="D328" s="151"/>
      <c r="E328" s="152">
        <f t="shared" si="11"/>
        <v>0</v>
      </c>
      <c r="F328" s="152"/>
      <c r="G328" s="152"/>
      <c r="H328" s="152"/>
      <c r="I328" s="152"/>
      <c r="J328" s="152"/>
      <c r="K328" s="152"/>
      <c r="L328" s="152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>
        <v>0.5</v>
      </c>
      <c r="AB328" s="146">
        <v>0.25</v>
      </c>
      <c r="AC328" s="146"/>
      <c r="AD328" s="146"/>
      <c r="AE328" s="146"/>
      <c r="AF328" s="146"/>
      <c r="AG328" s="146"/>
      <c r="AH328" s="146"/>
      <c r="AI328" s="146"/>
      <c r="AJ328" s="146"/>
      <c r="AK328" s="146">
        <v>0.25</v>
      </c>
      <c r="AL328" s="146"/>
      <c r="AM328" s="146"/>
      <c r="AN328" s="146"/>
      <c r="AO328" s="146"/>
      <c r="AP328" s="146"/>
      <c r="AQ328" s="146"/>
      <c r="AR328" s="146"/>
      <c r="AS328" s="146"/>
      <c r="AT328" s="146"/>
      <c r="AU328" s="146"/>
      <c r="AV328" s="131"/>
      <c r="AW328" s="146"/>
      <c r="AX328" s="146"/>
      <c r="AY328" s="147"/>
      <c r="AZ328" s="147"/>
      <c r="BA328" s="147"/>
      <c r="BB328" s="147"/>
      <c r="BC328" s="147"/>
      <c r="BD328" s="147"/>
      <c r="BE328" s="147"/>
      <c r="BF328" s="147"/>
      <c r="BG328" s="147"/>
      <c r="BH328" s="147"/>
      <c r="BI328" s="147"/>
      <c r="BJ328" s="147"/>
      <c r="BK328" s="147"/>
      <c r="BL328" s="147"/>
    </row>
    <row r="329" spans="1:64" x14ac:dyDescent="0.25">
      <c r="A329" s="150" t="s">
        <v>461</v>
      </c>
      <c r="B329" s="151">
        <v>0.1</v>
      </c>
      <c r="C329" s="151">
        <f t="shared" si="12"/>
        <v>0.75</v>
      </c>
      <c r="D329" s="151"/>
      <c r="E329" s="152">
        <f t="shared" si="11"/>
        <v>0</v>
      </c>
      <c r="F329" s="152"/>
      <c r="G329" s="152"/>
      <c r="H329" s="152"/>
      <c r="I329" s="152"/>
      <c r="J329" s="152"/>
      <c r="K329" s="152"/>
      <c r="L329" s="152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>
        <v>0.5</v>
      </c>
      <c r="AB329" s="146"/>
      <c r="AC329" s="146"/>
      <c r="AD329" s="146"/>
      <c r="AE329" s="146"/>
      <c r="AF329" s="146"/>
      <c r="AG329" s="146"/>
      <c r="AH329" s="146"/>
      <c r="AI329" s="146"/>
      <c r="AJ329" s="146"/>
      <c r="AK329" s="146">
        <v>0.25</v>
      </c>
      <c r="AL329" s="146"/>
      <c r="AM329" s="146"/>
      <c r="AN329" s="146"/>
      <c r="AO329" s="146"/>
      <c r="AP329" s="146"/>
      <c r="AQ329" s="146"/>
      <c r="AR329" s="146"/>
      <c r="AS329" s="146"/>
      <c r="AT329" s="146"/>
      <c r="AU329" s="146"/>
      <c r="AV329" s="131"/>
      <c r="AW329" s="146"/>
      <c r="AX329" s="146"/>
      <c r="AY329" s="147"/>
      <c r="AZ329" s="147"/>
      <c r="BA329" s="147"/>
      <c r="BB329" s="147"/>
      <c r="BC329" s="147"/>
      <c r="BD329" s="147"/>
      <c r="BE329" s="147"/>
      <c r="BF329" s="147"/>
      <c r="BG329" s="147"/>
      <c r="BH329" s="147"/>
      <c r="BI329" s="147"/>
      <c r="BJ329" s="147"/>
      <c r="BK329" s="147"/>
      <c r="BL329" s="147"/>
    </row>
    <row r="330" spans="1:64" x14ac:dyDescent="0.25">
      <c r="A330" s="150" t="s">
        <v>462</v>
      </c>
      <c r="B330" s="151">
        <v>0.1</v>
      </c>
      <c r="C330" s="151">
        <f t="shared" si="12"/>
        <v>1</v>
      </c>
      <c r="D330" s="151"/>
      <c r="E330" s="152">
        <f t="shared" si="11"/>
        <v>0</v>
      </c>
      <c r="F330" s="152"/>
      <c r="G330" s="152"/>
      <c r="H330" s="152"/>
      <c r="I330" s="152"/>
      <c r="J330" s="152"/>
      <c r="K330" s="152"/>
      <c r="L330" s="152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>
        <v>0.5</v>
      </c>
      <c r="AB330" s="146">
        <v>0.25</v>
      </c>
      <c r="AC330" s="146"/>
      <c r="AD330" s="146"/>
      <c r="AE330" s="146"/>
      <c r="AF330" s="146"/>
      <c r="AG330" s="146"/>
      <c r="AH330" s="146"/>
      <c r="AI330" s="146"/>
      <c r="AJ330" s="146"/>
      <c r="AK330" s="146">
        <v>0.25</v>
      </c>
      <c r="AL330" s="146"/>
      <c r="AM330" s="146"/>
      <c r="AN330" s="146"/>
      <c r="AO330" s="146"/>
      <c r="AP330" s="146"/>
      <c r="AQ330" s="146"/>
      <c r="AR330" s="146"/>
      <c r="AS330" s="146"/>
      <c r="AT330" s="146"/>
      <c r="AU330" s="146"/>
      <c r="AV330" s="131"/>
      <c r="AW330" s="146"/>
      <c r="AX330" s="146"/>
      <c r="AY330" s="147"/>
      <c r="AZ330" s="147"/>
      <c r="BA330" s="147"/>
      <c r="BB330" s="147"/>
      <c r="BC330" s="147"/>
      <c r="BD330" s="147"/>
      <c r="BE330" s="147"/>
      <c r="BF330" s="147"/>
      <c r="BG330" s="147"/>
      <c r="BH330" s="147"/>
      <c r="BI330" s="147"/>
      <c r="BJ330" s="147"/>
      <c r="BK330" s="147"/>
      <c r="BL330" s="147"/>
    </row>
    <row r="331" spans="1:64" x14ac:dyDescent="0.25">
      <c r="A331" s="150" t="s">
        <v>463</v>
      </c>
      <c r="B331" s="151">
        <v>0.1</v>
      </c>
      <c r="C331" s="151">
        <f t="shared" si="12"/>
        <v>1.25</v>
      </c>
      <c r="D331" s="151"/>
      <c r="E331" s="152">
        <f t="shared" si="11"/>
        <v>0</v>
      </c>
      <c r="F331" s="152"/>
      <c r="G331" s="152"/>
      <c r="H331" s="152"/>
      <c r="I331" s="152"/>
      <c r="J331" s="152"/>
      <c r="K331" s="152"/>
      <c r="L331" s="152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>
        <v>1</v>
      </c>
      <c r="AB331" s="146"/>
      <c r="AC331" s="146"/>
      <c r="AD331" s="146"/>
      <c r="AE331" s="146"/>
      <c r="AF331" s="146"/>
      <c r="AG331" s="146"/>
      <c r="AH331" s="146"/>
      <c r="AI331" s="146"/>
      <c r="AJ331" s="146"/>
      <c r="AK331" s="146">
        <v>0.25</v>
      </c>
      <c r="AL331" s="146"/>
      <c r="AM331" s="146"/>
      <c r="AN331" s="146"/>
      <c r="AO331" s="146"/>
      <c r="AP331" s="146"/>
      <c r="AQ331" s="146"/>
      <c r="AR331" s="146"/>
      <c r="AS331" s="146"/>
      <c r="AT331" s="146"/>
      <c r="AU331" s="146"/>
      <c r="AV331" s="131"/>
      <c r="AW331" s="146"/>
      <c r="AX331" s="146"/>
      <c r="AY331" s="147"/>
      <c r="AZ331" s="147"/>
      <c r="BA331" s="147"/>
      <c r="BB331" s="147"/>
      <c r="BC331" s="147"/>
      <c r="BD331" s="147"/>
      <c r="BE331" s="147"/>
      <c r="BF331" s="147"/>
      <c r="BG331" s="147"/>
      <c r="BH331" s="147"/>
      <c r="BI331" s="147"/>
      <c r="BJ331" s="147"/>
      <c r="BK331" s="147"/>
      <c r="BL331" s="147"/>
    </row>
    <row r="332" spans="1:64" x14ac:dyDescent="0.25">
      <c r="A332" s="150" t="s">
        <v>464</v>
      </c>
      <c r="B332" s="151">
        <v>0.1</v>
      </c>
      <c r="C332" s="151">
        <f t="shared" si="12"/>
        <v>1.5</v>
      </c>
      <c r="D332" s="151"/>
      <c r="E332" s="152">
        <f t="shared" si="11"/>
        <v>0</v>
      </c>
      <c r="F332" s="152"/>
      <c r="G332" s="152"/>
      <c r="H332" s="152"/>
      <c r="I332" s="152"/>
      <c r="J332" s="152"/>
      <c r="K332" s="152"/>
      <c r="L332" s="152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>
        <v>1</v>
      </c>
      <c r="AB332" s="146">
        <v>0.25</v>
      </c>
      <c r="AC332" s="146"/>
      <c r="AD332" s="146"/>
      <c r="AE332" s="146"/>
      <c r="AF332" s="146"/>
      <c r="AG332" s="146"/>
      <c r="AH332" s="146"/>
      <c r="AI332" s="146"/>
      <c r="AJ332" s="146"/>
      <c r="AK332" s="146">
        <v>0.25</v>
      </c>
      <c r="AL332" s="146"/>
      <c r="AM332" s="146"/>
      <c r="AN332" s="146"/>
      <c r="AO332" s="146"/>
      <c r="AP332" s="146"/>
      <c r="AQ332" s="146"/>
      <c r="AR332" s="146"/>
      <c r="AS332" s="146"/>
      <c r="AT332" s="146"/>
      <c r="AU332" s="146"/>
      <c r="AV332" s="131"/>
      <c r="AW332" s="146"/>
      <c r="AX332" s="146"/>
      <c r="AY332" s="147"/>
      <c r="AZ332" s="147"/>
      <c r="BA332" s="147"/>
      <c r="BB332" s="147"/>
      <c r="BC332" s="147"/>
      <c r="BD332" s="147"/>
      <c r="BE332" s="147"/>
      <c r="BF332" s="147"/>
      <c r="BG332" s="147"/>
      <c r="BH332" s="147"/>
      <c r="BI332" s="147"/>
      <c r="BJ332" s="147"/>
      <c r="BK332" s="147"/>
      <c r="BL332" s="147"/>
    </row>
    <row r="333" spans="1:64" x14ac:dyDescent="0.25">
      <c r="A333" s="150" t="s">
        <v>465</v>
      </c>
      <c r="B333" s="151">
        <v>0.1</v>
      </c>
      <c r="C333" s="151">
        <f t="shared" si="12"/>
        <v>1.25</v>
      </c>
      <c r="D333" s="151"/>
      <c r="E333" s="152">
        <f t="shared" si="11"/>
        <v>0</v>
      </c>
      <c r="F333" s="152"/>
      <c r="G333" s="152"/>
      <c r="H333" s="152"/>
      <c r="I333" s="152"/>
      <c r="J333" s="152"/>
      <c r="K333" s="152"/>
      <c r="L333" s="152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>
        <v>1</v>
      </c>
      <c r="AB333" s="146"/>
      <c r="AC333" s="146"/>
      <c r="AD333" s="146"/>
      <c r="AE333" s="146"/>
      <c r="AF333" s="146"/>
      <c r="AG333" s="146"/>
      <c r="AH333" s="146"/>
      <c r="AI333" s="146"/>
      <c r="AJ333" s="146"/>
      <c r="AK333" s="146">
        <v>0.25</v>
      </c>
      <c r="AL333" s="146"/>
      <c r="AM333" s="146"/>
      <c r="AN333" s="146"/>
      <c r="AO333" s="146"/>
      <c r="AP333" s="146"/>
      <c r="AQ333" s="146"/>
      <c r="AR333" s="146"/>
      <c r="AS333" s="146"/>
      <c r="AT333" s="146"/>
      <c r="AU333" s="146"/>
      <c r="AV333" s="131"/>
      <c r="AW333" s="146"/>
      <c r="AX333" s="146"/>
      <c r="AY333" s="147"/>
      <c r="AZ333" s="147"/>
      <c r="BA333" s="147"/>
      <c r="BB333" s="147"/>
      <c r="BC333" s="147"/>
      <c r="BD333" s="147"/>
      <c r="BE333" s="147"/>
      <c r="BF333" s="147"/>
      <c r="BG333" s="147"/>
      <c r="BH333" s="147"/>
      <c r="BI333" s="147"/>
      <c r="BJ333" s="147"/>
      <c r="BK333" s="147"/>
      <c r="BL333" s="147"/>
    </row>
    <row r="334" spans="1:64" x14ac:dyDescent="0.25">
      <c r="A334" s="153" t="s">
        <v>466</v>
      </c>
      <c r="B334" s="151">
        <v>0.1</v>
      </c>
      <c r="C334" s="151">
        <f t="shared" si="12"/>
        <v>0</v>
      </c>
      <c r="D334" s="151"/>
      <c r="E334" s="152">
        <f t="shared" si="11"/>
        <v>0</v>
      </c>
      <c r="F334" s="172"/>
      <c r="G334" s="172"/>
      <c r="H334" s="172"/>
      <c r="I334" s="172"/>
      <c r="J334" s="172"/>
      <c r="K334" s="172"/>
      <c r="L334" s="172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6"/>
      <c r="AD334" s="146"/>
      <c r="AE334" s="146"/>
      <c r="AF334" s="146"/>
      <c r="AG334" s="146"/>
      <c r="AH334" s="146"/>
      <c r="AI334" s="146"/>
      <c r="AJ334" s="146"/>
      <c r="AK334" s="146"/>
      <c r="AL334" s="146"/>
      <c r="AM334" s="146"/>
      <c r="AN334" s="146"/>
      <c r="AO334" s="146"/>
      <c r="AP334" s="146"/>
      <c r="AQ334" s="146"/>
      <c r="AR334" s="146"/>
      <c r="AS334" s="146"/>
      <c r="AT334" s="146"/>
      <c r="AU334" s="146"/>
      <c r="AV334" s="131"/>
      <c r="AW334" s="146"/>
      <c r="AX334" s="146"/>
      <c r="AY334" s="147"/>
      <c r="AZ334" s="147"/>
      <c r="BA334" s="147"/>
      <c r="BB334" s="147"/>
      <c r="BC334" s="147"/>
      <c r="BD334" s="147"/>
      <c r="BE334" s="147"/>
      <c r="BF334" s="147"/>
      <c r="BG334" s="147"/>
      <c r="BH334" s="147"/>
      <c r="BI334" s="147"/>
      <c r="BJ334" s="147"/>
      <c r="BK334" s="147"/>
      <c r="BL334" s="147"/>
    </row>
    <row r="335" spans="1:64" x14ac:dyDescent="0.25">
      <c r="A335" s="150" t="s">
        <v>467</v>
      </c>
      <c r="B335" s="151">
        <v>0.1</v>
      </c>
      <c r="C335" s="151">
        <f t="shared" si="12"/>
        <v>1.5</v>
      </c>
      <c r="D335" s="151"/>
      <c r="E335" s="152">
        <f t="shared" si="11"/>
        <v>0</v>
      </c>
      <c r="F335" s="152"/>
      <c r="G335" s="152"/>
      <c r="H335" s="152"/>
      <c r="I335" s="152"/>
      <c r="J335" s="152"/>
      <c r="K335" s="152"/>
      <c r="L335" s="152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>
        <v>1</v>
      </c>
      <c r="AB335" s="146">
        <v>0.25</v>
      </c>
      <c r="AC335" s="146"/>
      <c r="AD335" s="146"/>
      <c r="AE335" s="146"/>
      <c r="AF335" s="146"/>
      <c r="AG335" s="146"/>
      <c r="AH335" s="146"/>
      <c r="AI335" s="146"/>
      <c r="AJ335" s="146"/>
      <c r="AK335" s="146">
        <v>0.25</v>
      </c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31"/>
      <c r="AW335" s="146"/>
      <c r="AX335" s="146"/>
      <c r="AY335" s="147"/>
      <c r="AZ335" s="147"/>
      <c r="BA335" s="147"/>
      <c r="BB335" s="147"/>
      <c r="BC335" s="147"/>
      <c r="BD335" s="147"/>
      <c r="BE335" s="147"/>
      <c r="BF335" s="147"/>
      <c r="BG335" s="147"/>
      <c r="BH335" s="147"/>
      <c r="BI335" s="147"/>
      <c r="BJ335" s="147"/>
      <c r="BK335" s="147"/>
      <c r="BL335" s="147"/>
    </row>
    <row r="336" spans="1:64" x14ac:dyDescent="0.25">
      <c r="A336" s="153" t="s">
        <v>468</v>
      </c>
      <c r="B336" s="151">
        <v>0.1</v>
      </c>
      <c r="C336" s="151">
        <f t="shared" si="12"/>
        <v>0</v>
      </c>
      <c r="D336" s="151"/>
      <c r="E336" s="152">
        <f t="shared" si="11"/>
        <v>0</v>
      </c>
      <c r="F336" s="172"/>
      <c r="G336" s="172"/>
      <c r="H336" s="172"/>
      <c r="I336" s="172"/>
      <c r="J336" s="172"/>
      <c r="K336" s="172"/>
      <c r="L336" s="172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46"/>
      <c r="AD336" s="146"/>
      <c r="AE336" s="146"/>
      <c r="AF336" s="146"/>
      <c r="AG336" s="146"/>
      <c r="AH336" s="146"/>
      <c r="AI336" s="146"/>
      <c r="AJ336" s="146"/>
      <c r="AK336" s="146"/>
      <c r="AL336" s="146"/>
      <c r="AM336" s="146"/>
      <c r="AN336" s="146"/>
      <c r="AO336" s="146"/>
      <c r="AP336" s="146"/>
      <c r="AQ336" s="146"/>
      <c r="AR336" s="146"/>
      <c r="AS336" s="146"/>
      <c r="AT336" s="146"/>
      <c r="AU336" s="146"/>
      <c r="AV336" s="131"/>
      <c r="AW336" s="146"/>
      <c r="AX336" s="146"/>
      <c r="AY336" s="147"/>
      <c r="AZ336" s="147"/>
      <c r="BA336" s="147"/>
      <c r="BB336" s="147"/>
      <c r="BC336" s="147"/>
      <c r="BD336" s="147"/>
      <c r="BE336" s="147"/>
      <c r="BF336" s="147"/>
      <c r="BG336" s="147"/>
      <c r="BH336" s="147"/>
      <c r="BI336" s="147"/>
      <c r="BJ336" s="147"/>
      <c r="BK336" s="147"/>
      <c r="BL336" s="147"/>
    </row>
    <row r="337" spans="1:64" x14ac:dyDescent="0.25">
      <c r="A337" s="153" t="s">
        <v>469</v>
      </c>
      <c r="B337" s="151">
        <v>0.1</v>
      </c>
      <c r="C337" s="151">
        <f t="shared" si="12"/>
        <v>0</v>
      </c>
      <c r="D337" s="151"/>
      <c r="E337" s="152">
        <f t="shared" si="11"/>
        <v>0</v>
      </c>
      <c r="F337" s="172"/>
      <c r="G337" s="172"/>
      <c r="H337" s="172"/>
      <c r="I337" s="172"/>
      <c r="J337" s="172"/>
      <c r="K337" s="172"/>
      <c r="L337" s="172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46"/>
      <c r="AD337" s="146"/>
      <c r="AE337" s="146"/>
      <c r="AF337" s="146"/>
      <c r="AG337" s="146"/>
      <c r="AH337" s="146"/>
      <c r="AI337" s="146"/>
      <c r="AJ337" s="146"/>
      <c r="AK337" s="146"/>
      <c r="AL337" s="146"/>
      <c r="AM337" s="146"/>
      <c r="AN337" s="146"/>
      <c r="AO337" s="146"/>
      <c r="AP337" s="146"/>
      <c r="AQ337" s="146"/>
      <c r="AR337" s="146"/>
      <c r="AS337" s="146"/>
      <c r="AT337" s="146"/>
      <c r="AU337" s="146"/>
      <c r="AV337" s="131"/>
      <c r="AW337" s="146"/>
      <c r="AX337" s="146"/>
      <c r="AY337" s="147"/>
      <c r="AZ337" s="147"/>
      <c r="BA337" s="147"/>
      <c r="BB337" s="147"/>
      <c r="BC337" s="147"/>
      <c r="BD337" s="147"/>
      <c r="BE337" s="147"/>
      <c r="BF337" s="147"/>
      <c r="BG337" s="147"/>
      <c r="BH337" s="147"/>
      <c r="BI337" s="147"/>
      <c r="BJ337" s="147"/>
      <c r="BK337" s="147"/>
      <c r="BL337" s="147"/>
    </row>
    <row r="338" spans="1:64" x14ac:dyDescent="0.25">
      <c r="A338" s="153" t="s">
        <v>470</v>
      </c>
      <c r="B338" s="151">
        <v>0.1</v>
      </c>
      <c r="C338" s="151">
        <f t="shared" si="12"/>
        <v>0</v>
      </c>
      <c r="D338" s="151"/>
      <c r="E338" s="152">
        <f t="shared" si="11"/>
        <v>0</v>
      </c>
      <c r="F338" s="172"/>
      <c r="G338" s="172"/>
      <c r="H338" s="172"/>
      <c r="I338" s="172"/>
      <c r="J338" s="172"/>
      <c r="K338" s="172"/>
      <c r="L338" s="172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46"/>
      <c r="AD338" s="146"/>
      <c r="AE338" s="146"/>
      <c r="AF338" s="146"/>
      <c r="AG338" s="146"/>
      <c r="AH338" s="146"/>
      <c r="AI338" s="146"/>
      <c r="AJ338" s="146"/>
      <c r="AK338" s="146"/>
      <c r="AL338" s="146"/>
      <c r="AM338" s="146"/>
      <c r="AN338" s="146"/>
      <c r="AO338" s="146"/>
      <c r="AP338" s="146"/>
      <c r="AQ338" s="146"/>
      <c r="AR338" s="146"/>
      <c r="AS338" s="146"/>
      <c r="AT338" s="146"/>
      <c r="AU338" s="146"/>
      <c r="AV338" s="131"/>
      <c r="AW338" s="146"/>
      <c r="AX338" s="146"/>
      <c r="AY338" s="147"/>
      <c r="AZ338" s="147"/>
      <c r="BA338" s="147"/>
      <c r="BB338" s="147"/>
      <c r="BC338" s="147"/>
      <c r="BD338" s="147"/>
      <c r="BE338" s="147"/>
      <c r="BF338" s="147"/>
      <c r="BG338" s="147"/>
      <c r="BH338" s="147"/>
      <c r="BI338" s="147"/>
      <c r="BJ338" s="147"/>
      <c r="BK338" s="147"/>
      <c r="BL338" s="147"/>
    </row>
    <row r="339" spans="1:64" x14ac:dyDescent="0.25">
      <c r="A339" s="153" t="s">
        <v>471</v>
      </c>
      <c r="B339" s="151">
        <v>0.1</v>
      </c>
      <c r="C339" s="151">
        <f t="shared" si="12"/>
        <v>0</v>
      </c>
      <c r="D339" s="151"/>
      <c r="E339" s="152">
        <f t="shared" si="11"/>
        <v>0</v>
      </c>
      <c r="F339" s="172"/>
      <c r="G339" s="172"/>
      <c r="H339" s="172"/>
      <c r="I339" s="172"/>
      <c r="J339" s="172"/>
      <c r="K339" s="172"/>
      <c r="L339" s="172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46"/>
      <c r="AD339" s="146"/>
      <c r="AE339" s="146"/>
      <c r="AF339" s="146"/>
      <c r="AG339" s="146"/>
      <c r="AH339" s="146"/>
      <c r="AI339" s="146"/>
      <c r="AJ339" s="146"/>
      <c r="AK339" s="146"/>
      <c r="AL339" s="146"/>
      <c r="AM339" s="146"/>
      <c r="AN339" s="146"/>
      <c r="AO339" s="146"/>
      <c r="AP339" s="146"/>
      <c r="AQ339" s="146"/>
      <c r="AR339" s="146"/>
      <c r="AS339" s="146"/>
      <c r="AT339" s="146"/>
      <c r="AU339" s="146"/>
      <c r="AV339" s="131"/>
      <c r="AW339" s="146"/>
      <c r="AX339" s="146"/>
      <c r="AY339" s="147"/>
      <c r="AZ339" s="147"/>
      <c r="BA339" s="147"/>
      <c r="BB339" s="147"/>
      <c r="BC339" s="147"/>
      <c r="BD339" s="147"/>
      <c r="BE339" s="147"/>
      <c r="BF339" s="147"/>
      <c r="BG339" s="147"/>
      <c r="BH339" s="147"/>
      <c r="BI339" s="147"/>
      <c r="BJ339" s="147"/>
      <c r="BK339" s="147"/>
      <c r="BL339" s="147"/>
    </row>
    <row r="340" spans="1:64" x14ac:dyDescent="0.25">
      <c r="A340" s="153" t="s">
        <v>472</v>
      </c>
      <c r="B340" s="151">
        <v>0.1</v>
      </c>
      <c r="C340" s="151">
        <f t="shared" si="12"/>
        <v>0</v>
      </c>
      <c r="D340" s="151"/>
      <c r="E340" s="152">
        <f t="shared" si="11"/>
        <v>0</v>
      </c>
      <c r="F340" s="152"/>
      <c r="G340" s="152"/>
      <c r="H340" s="152"/>
      <c r="I340" s="152"/>
      <c r="J340" s="152"/>
      <c r="K340" s="152"/>
      <c r="L340" s="152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46"/>
      <c r="AD340" s="146"/>
      <c r="AE340" s="146"/>
      <c r="AF340" s="146"/>
      <c r="AG340" s="146"/>
      <c r="AH340" s="146"/>
      <c r="AI340" s="146"/>
      <c r="AJ340" s="146"/>
      <c r="AK340" s="146"/>
      <c r="AL340" s="146"/>
      <c r="AM340" s="146"/>
      <c r="AN340" s="146"/>
      <c r="AO340" s="146"/>
      <c r="AP340" s="146"/>
      <c r="AQ340" s="146"/>
      <c r="AR340" s="146"/>
      <c r="AS340" s="146"/>
      <c r="AT340" s="146"/>
      <c r="AU340" s="146"/>
      <c r="AV340" s="131"/>
      <c r="AW340" s="146"/>
      <c r="AX340" s="146"/>
      <c r="AY340" s="147"/>
      <c r="AZ340" s="147"/>
      <c r="BA340" s="147"/>
      <c r="BB340" s="147"/>
      <c r="BC340" s="147"/>
      <c r="BD340" s="147"/>
      <c r="BE340" s="147"/>
      <c r="BF340" s="147"/>
      <c r="BG340" s="147"/>
      <c r="BH340" s="147"/>
      <c r="BI340" s="147"/>
      <c r="BJ340" s="147"/>
      <c r="BK340" s="147"/>
      <c r="BL340" s="147"/>
    </row>
    <row r="341" spans="1:64" x14ac:dyDescent="0.25">
      <c r="A341" s="153" t="s">
        <v>473</v>
      </c>
      <c r="B341" s="151">
        <v>0.1</v>
      </c>
      <c r="C341" s="151">
        <f t="shared" si="12"/>
        <v>0</v>
      </c>
      <c r="D341" s="151"/>
      <c r="E341" s="152">
        <f t="shared" si="11"/>
        <v>0</v>
      </c>
      <c r="F341" s="152"/>
      <c r="G341" s="152"/>
      <c r="H341" s="152"/>
      <c r="I341" s="152"/>
      <c r="J341" s="152"/>
      <c r="K341" s="152"/>
      <c r="L341" s="152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46"/>
      <c r="AD341" s="146"/>
      <c r="AE341" s="146"/>
      <c r="AF341" s="146"/>
      <c r="AG341" s="146"/>
      <c r="AH341" s="146"/>
      <c r="AI341" s="146"/>
      <c r="AJ341" s="146"/>
      <c r="AK341" s="146"/>
      <c r="AL341" s="146"/>
      <c r="AM341" s="146"/>
      <c r="AN341" s="146"/>
      <c r="AO341" s="146"/>
      <c r="AP341" s="146"/>
      <c r="AQ341" s="146"/>
      <c r="AR341" s="146"/>
      <c r="AS341" s="146"/>
      <c r="AT341" s="146"/>
      <c r="AU341" s="146"/>
      <c r="AV341" s="131"/>
      <c r="AW341" s="146"/>
      <c r="AX341" s="146"/>
      <c r="AY341" s="147"/>
      <c r="AZ341" s="147"/>
      <c r="BA341" s="147"/>
      <c r="BB341" s="147"/>
      <c r="BC341" s="147"/>
      <c r="BD341" s="147"/>
      <c r="BE341" s="147"/>
      <c r="BF341" s="147"/>
      <c r="BG341" s="147"/>
      <c r="BH341" s="147"/>
      <c r="BI341" s="147"/>
      <c r="BJ341" s="147"/>
      <c r="BK341" s="147"/>
      <c r="BL341" s="147"/>
    </row>
    <row r="342" spans="1:64" x14ac:dyDescent="0.25">
      <c r="A342" s="153" t="s">
        <v>474</v>
      </c>
      <c r="B342" s="151">
        <v>0.1</v>
      </c>
      <c r="C342" s="151">
        <f t="shared" si="12"/>
        <v>0</v>
      </c>
      <c r="D342" s="151"/>
      <c r="E342" s="152">
        <f t="shared" si="11"/>
        <v>0</v>
      </c>
      <c r="F342" s="152"/>
      <c r="G342" s="152"/>
      <c r="H342" s="152"/>
      <c r="I342" s="152"/>
      <c r="J342" s="152"/>
      <c r="K342" s="152"/>
      <c r="L342" s="152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6"/>
      <c r="AD342" s="146"/>
      <c r="AE342" s="146"/>
      <c r="AF342" s="146"/>
      <c r="AG342" s="146"/>
      <c r="AH342" s="146"/>
      <c r="AI342" s="146"/>
      <c r="AJ342" s="146"/>
      <c r="AK342" s="146"/>
      <c r="AL342" s="146"/>
      <c r="AM342" s="146"/>
      <c r="AN342" s="146"/>
      <c r="AO342" s="146"/>
      <c r="AP342" s="146"/>
      <c r="AQ342" s="146"/>
      <c r="AR342" s="146"/>
      <c r="AS342" s="146"/>
      <c r="AT342" s="146"/>
      <c r="AU342" s="146"/>
      <c r="AV342" s="131"/>
      <c r="AW342" s="146"/>
      <c r="AX342" s="146"/>
      <c r="AY342" s="147"/>
      <c r="AZ342" s="147"/>
      <c r="BA342" s="147"/>
      <c r="BB342" s="147"/>
      <c r="BC342" s="147"/>
      <c r="BD342" s="147"/>
      <c r="BE342" s="147"/>
      <c r="BF342" s="147"/>
      <c r="BG342" s="147"/>
      <c r="BH342" s="147"/>
      <c r="BI342" s="147"/>
      <c r="BJ342" s="147"/>
      <c r="BK342" s="147"/>
      <c r="BL342" s="147"/>
    </row>
    <row r="343" spans="1:64" x14ac:dyDescent="0.25">
      <c r="A343" s="150" t="s">
        <v>475</v>
      </c>
      <c r="B343" s="151">
        <v>0.1</v>
      </c>
      <c r="C343" s="151">
        <f t="shared" si="12"/>
        <v>1.75</v>
      </c>
      <c r="D343" s="151"/>
      <c r="E343" s="152">
        <f t="shared" si="11"/>
        <v>0</v>
      </c>
      <c r="F343" s="152"/>
      <c r="G343" s="152"/>
      <c r="H343" s="152"/>
      <c r="I343" s="152"/>
      <c r="J343" s="152"/>
      <c r="K343" s="152"/>
      <c r="L343" s="152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>
        <v>1.5</v>
      </c>
      <c r="AB343" s="146"/>
      <c r="AC343" s="146"/>
      <c r="AD343" s="146"/>
      <c r="AE343" s="146"/>
      <c r="AF343" s="146"/>
      <c r="AG343" s="146"/>
      <c r="AH343" s="146"/>
      <c r="AI343" s="146"/>
      <c r="AJ343" s="146"/>
      <c r="AK343" s="146">
        <v>0.25</v>
      </c>
      <c r="AL343" s="146"/>
      <c r="AM343" s="146"/>
      <c r="AN343" s="146"/>
      <c r="AO343" s="146"/>
      <c r="AP343" s="146"/>
      <c r="AQ343" s="146"/>
      <c r="AR343" s="146"/>
      <c r="AS343" s="146"/>
      <c r="AT343" s="146"/>
      <c r="AU343" s="146"/>
      <c r="AV343" s="131"/>
      <c r="AW343" s="146"/>
      <c r="AX343" s="146"/>
      <c r="AY343" s="147"/>
      <c r="AZ343" s="147"/>
      <c r="BA343" s="147"/>
      <c r="BB343" s="147"/>
      <c r="BC343" s="147"/>
      <c r="BD343" s="147"/>
      <c r="BE343" s="147"/>
      <c r="BF343" s="147"/>
      <c r="BG343" s="147"/>
      <c r="BH343" s="147"/>
      <c r="BI343" s="147"/>
      <c r="BJ343" s="147"/>
      <c r="BK343" s="147"/>
      <c r="BL343" s="147"/>
    </row>
    <row r="344" spans="1:64" x14ac:dyDescent="0.25">
      <c r="A344" s="150" t="s">
        <v>476</v>
      </c>
      <c r="B344" s="151">
        <v>0.1</v>
      </c>
      <c r="C344" s="151">
        <f t="shared" si="12"/>
        <v>2</v>
      </c>
      <c r="D344" s="151"/>
      <c r="E344" s="152">
        <f t="shared" si="11"/>
        <v>0</v>
      </c>
      <c r="F344" s="152"/>
      <c r="G344" s="152"/>
      <c r="H344" s="152"/>
      <c r="I344" s="152"/>
      <c r="J344" s="152"/>
      <c r="K344" s="152"/>
      <c r="L344" s="152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>
        <v>1.5</v>
      </c>
      <c r="AB344" s="146">
        <v>0.25</v>
      </c>
      <c r="AC344" s="146"/>
      <c r="AD344" s="146"/>
      <c r="AE344" s="146"/>
      <c r="AF344" s="146"/>
      <c r="AG344" s="146"/>
      <c r="AH344" s="146"/>
      <c r="AI344" s="146"/>
      <c r="AJ344" s="146"/>
      <c r="AK344" s="146">
        <v>0.25</v>
      </c>
      <c r="AL344" s="146"/>
      <c r="AM344" s="146"/>
      <c r="AN344" s="146"/>
      <c r="AO344" s="146"/>
      <c r="AP344" s="146"/>
      <c r="AQ344" s="146"/>
      <c r="AR344" s="146"/>
      <c r="AS344" s="146"/>
      <c r="AT344" s="146"/>
      <c r="AU344" s="146"/>
      <c r="AV344" s="131"/>
      <c r="AW344" s="146"/>
      <c r="AX344" s="146"/>
      <c r="AY344" s="147"/>
      <c r="AZ344" s="147"/>
      <c r="BA344" s="147"/>
      <c r="BB344" s="147"/>
      <c r="BC344" s="147"/>
      <c r="BD344" s="147"/>
      <c r="BE344" s="147"/>
      <c r="BF344" s="147"/>
      <c r="BG344" s="147"/>
      <c r="BH344" s="147"/>
      <c r="BI344" s="147"/>
      <c r="BJ344" s="147"/>
      <c r="BK344" s="147"/>
      <c r="BL344" s="147"/>
    </row>
    <row r="345" spans="1:64" x14ac:dyDescent="0.25">
      <c r="A345" s="150" t="s">
        <v>477</v>
      </c>
      <c r="B345" s="151">
        <v>0.1</v>
      </c>
      <c r="C345" s="151">
        <f t="shared" si="12"/>
        <v>2.75</v>
      </c>
      <c r="D345" s="151"/>
      <c r="E345" s="152">
        <f t="shared" si="11"/>
        <v>0</v>
      </c>
      <c r="F345" s="152"/>
      <c r="G345" s="152"/>
      <c r="H345" s="152"/>
      <c r="I345" s="152"/>
      <c r="J345" s="152"/>
      <c r="K345" s="152"/>
      <c r="L345" s="152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>
        <v>2.5</v>
      </c>
      <c r="AB345" s="146"/>
      <c r="AC345" s="146"/>
      <c r="AD345" s="146"/>
      <c r="AE345" s="146"/>
      <c r="AF345" s="146"/>
      <c r="AG345" s="146"/>
      <c r="AH345" s="146"/>
      <c r="AI345" s="146"/>
      <c r="AJ345" s="146"/>
      <c r="AK345" s="146">
        <v>0.25</v>
      </c>
      <c r="AL345" s="146"/>
      <c r="AM345" s="146"/>
      <c r="AN345" s="146"/>
      <c r="AO345" s="146"/>
      <c r="AP345" s="146"/>
      <c r="AQ345" s="146"/>
      <c r="AR345" s="146"/>
      <c r="AS345" s="146"/>
      <c r="AT345" s="146"/>
      <c r="AU345" s="146"/>
      <c r="AV345" s="131"/>
      <c r="AW345" s="146"/>
      <c r="AX345" s="146"/>
      <c r="AY345" s="147"/>
      <c r="AZ345" s="147"/>
      <c r="BA345" s="147"/>
      <c r="BB345" s="147"/>
      <c r="BC345" s="147"/>
      <c r="BD345" s="147"/>
      <c r="BE345" s="147"/>
      <c r="BF345" s="147"/>
      <c r="BG345" s="147"/>
      <c r="BH345" s="147"/>
      <c r="BI345" s="147"/>
      <c r="BJ345" s="147"/>
      <c r="BK345" s="147"/>
      <c r="BL345" s="147"/>
    </row>
    <row r="346" spans="1:64" x14ac:dyDescent="0.25">
      <c r="A346" s="150" t="s">
        <v>478</v>
      </c>
      <c r="B346" s="151">
        <v>0.1</v>
      </c>
      <c r="C346" s="151">
        <f t="shared" si="12"/>
        <v>0</v>
      </c>
      <c r="D346" s="151"/>
      <c r="E346" s="152">
        <f t="shared" si="11"/>
        <v>0</v>
      </c>
      <c r="F346" s="152"/>
      <c r="G346" s="152"/>
      <c r="H346" s="152"/>
      <c r="I346" s="152"/>
      <c r="J346" s="152"/>
      <c r="K346" s="152"/>
      <c r="L346" s="152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46"/>
      <c r="AD346" s="146"/>
      <c r="AE346" s="146"/>
      <c r="AF346" s="146"/>
      <c r="AG346" s="146"/>
      <c r="AH346" s="146"/>
      <c r="AI346" s="146"/>
      <c r="AJ346" s="146"/>
      <c r="AK346" s="146"/>
      <c r="AL346" s="146"/>
      <c r="AM346" s="146"/>
      <c r="AN346" s="146"/>
      <c r="AO346" s="146"/>
      <c r="AP346" s="146"/>
      <c r="AQ346" s="146"/>
      <c r="AR346" s="146"/>
      <c r="AS346" s="146"/>
      <c r="AT346" s="146"/>
      <c r="AU346" s="146"/>
      <c r="AV346" s="131"/>
      <c r="AW346" s="146"/>
      <c r="AX346" s="146"/>
      <c r="AY346" s="147"/>
      <c r="AZ346" s="147"/>
      <c r="BA346" s="147"/>
      <c r="BB346" s="147"/>
      <c r="BC346" s="147"/>
      <c r="BD346" s="147"/>
      <c r="BE346" s="147"/>
      <c r="BF346" s="147"/>
      <c r="BG346" s="147"/>
      <c r="BH346" s="147"/>
      <c r="BI346" s="147"/>
      <c r="BJ346" s="147"/>
      <c r="BK346" s="147"/>
      <c r="BL346" s="147"/>
    </row>
    <row r="347" spans="1:64" x14ac:dyDescent="0.25">
      <c r="A347" s="150" t="s">
        <v>479</v>
      </c>
      <c r="B347" s="151">
        <v>0.1</v>
      </c>
      <c r="C347" s="151">
        <f t="shared" si="12"/>
        <v>2.25</v>
      </c>
      <c r="D347" s="151"/>
      <c r="E347" s="152">
        <f t="shared" si="11"/>
        <v>0</v>
      </c>
      <c r="F347" s="152"/>
      <c r="G347" s="152"/>
      <c r="H347" s="152"/>
      <c r="I347" s="152"/>
      <c r="J347" s="152"/>
      <c r="K347" s="152"/>
      <c r="L347" s="152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>
        <v>2</v>
      </c>
      <c r="AB347" s="146"/>
      <c r="AC347" s="146"/>
      <c r="AD347" s="146"/>
      <c r="AE347" s="146"/>
      <c r="AF347" s="146"/>
      <c r="AG347" s="146"/>
      <c r="AH347" s="146"/>
      <c r="AI347" s="146"/>
      <c r="AJ347" s="146"/>
      <c r="AK347" s="146">
        <v>0.25</v>
      </c>
      <c r="AL347" s="146"/>
      <c r="AM347" s="146"/>
      <c r="AN347" s="146"/>
      <c r="AO347" s="146"/>
      <c r="AP347" s="146"/>
      <c r="AQ347" s="146"/>
      <c r="AR347" s="146"/>
      <c r="AS347" s="146"/>
      <c r="AT347" s="146"/>
      <c r="AU347" s="146"/>
      <c r="AV347" s="131"/>
      <c r="AW347" s="146"/>
      <c r="AX347" s="146"/>
      <c r="AY347" s="147"/>
      <c r="AZ347" s="147"/>
      <c r="BA347" s="147"/>
      <c r="BB347" s="147"/>
      <c r="BC347" s="147"/>
      <c r="BD347" s="147"/>
      <c r="BE347" s="147"/>
      <c r="BF347" s="147"/>
      <c r="BG347" s="147"/>
      <c r="BH347" s="147"/>
      <c r="BI347" s="147"/>
      <c r="BJ347" s="147"/>
      <c r="BK347" s="147"/>
      <c r="BL347" s="147"/>
    </row>
    <row r="348" spans="1:64" x14ac:dyDescent="0.25">
      <c r="A348" s="150" t="s">
        <v>480</v>
      </c>
      <c r="B348" s="151">
        <v>0.1</v>
      </c>
      <c r="C348" s="151">
        <f t="shared" si="12"/>
        <v>3.25</v>
      </c>
      <c r="D348" s="151"/>
      <c r="E348" s="152">
        <f t="shared" si="11"/>
        <v>0</v>
      </c>
      <c r="F348" s="152"/>
      <c r="G348" s="152"/>
      <c r="H348" s="152"/>
      <c r="I348" s="152"/>
      <c r="J348" s="152"/>
      <c r="K348" s="152"/>
      <c r="L348" s="152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>
        <v>3</v>
      </c>
      <c r="AB348" s="146"/>
      <c r="AC348" s="146"/>
      <c r="AD348" s="146"/>
      <c r="AE348" s="146"/>
      <c r="AF348" s="146"/>
      <c r="AG348" s="146"/>
      <c r="AH348" s="146"/>
      <c r="AI348" s="146"/>
      <c r="AJ348" s="146"/>
      <c r="AK348" s="146">
        <v>0.25</v>
      </c>
      <c r="AL348" s="146"/>
      <c r="AM348" s="146"/>
      <c r="AN348" s="146"/>
      <c r="AO348" s="146"/>
      <c r="AP348" s="146"/>
      <c r="AQ348" s="146"/>
      <c r="AR348" s="146"/>
      <c r="AS348" s="146"/>
      <c r="AT348" s="146"/>
      <c r="AU348" s="146"/>
      <c r="AV348" s="131"/>
      <c r="AW348" s="146"/>
      <c r="AX348" s="146"/>
      <c r="AY348" s="147"/>
      <c r="AZ348" s="147"/>
      <c r="BA348" s="147"/>
      <c r="BB348" s="147"/>
      <c r="BC348" s="147"/>
      <c r="BD348" s="147"/>
      <c r="BE348" s="147"/>
      <c r="BF348" s="147"/>
      <c r="BG348" s="147"/>
      <c r="BH348" s="147"/>
      <c r="BI348" s="147"/>
      <c r="BJ348" s="147"/>
      <c r="BK348" s="147"/>
      <c r="BL348" s="147"/>
    </row>
    <row r="349" spans="1:64" x14ac:dyDescent="0.25">
      <c r="A349" s="150" t="s">
        <v>481</v>
      </c>
      <c r="B349" s="151">
        <v>0.1</v>
      </c>
      <c r="C349" s="151">
        <f t="shared" si="12"/>
        <v>4.5</v>
      </c>
      <c r="D349" s="151"/>
      <c r="E349" s="152">
        <f t="shared" si="11"/>
        <v>0</v>
      </c>
      <c r="F349" s="152"/>
      <c r="G349" s="152"/>
      <c r="H349" s="152"/>
      <c r="I349" s="152"/>
      <c r="J349" s="152"/>
      <c r="K349" s="152"/>
      <c r="L349" s="152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>
        <v>4</v>
      </c>
      <c r="AB349" s="146">
        <v>0.25</v>
      </c>
      <c r="AC349" s="146"/>
      <c r="AD349" s="146"/>
      <c r="AE349" s="146"/>
      <c r="AF349" s="146"/>
      <c r="AG349" s="146"/>
      <c r="AH349" s="146"/>
      <c r="AI349" s="146"/>
      <c r="AJ349" s="146"/>
      <c r="AK349" s="146">
        <v>0.25</v>
      </c>
      <c r="AL349" s="146"/>
      <c r="AM349" s="146"/>
      <c r="AN349" s="146"/>
      <c r="AO349" s="146"/>
      <c r="AP349" s="146"/>
      <c r="AQ349" s="146"/>
      <c r="AR349" s="146"/>
      <c r="AS349" s="146"/>
      <c r="AT349" s="146"/>
      <c r="AU349" s="146"/>
      <c r="AV349" s="131"/>
      <c r="AW349" s="146"/>
      <c r="AX349" s="146"/>
      <c r="AY349" s="147"/>
      <c r="AZ349" s="147"/>
      <c r="BA349" s="147"/>
      <c r="BB349" s="147"/>
      <c r="BC349" s="147"/>
      <c r="BD349" s="147"/>
      <c r="BE349" s="147"/>
      <c r="BF349" s="147"/>
      <c r="BG349" s="147"/>
      <c r="BH349" s="147"/>
      <c r="BI349" s="147"/>
      <c r="BJ349" s="147"/>
      <c r="BK349" s="147"/>
      <c r="BL349" s="147"/>
    </row>
    <row r="350" spans="1:64" x14ac:dyDescent="0.25">
      <c r="A350" s="153" t="s">
        <v>482</v>
      </c>
      <c r="B350" s="151">
        <v>0.1</v>
      </c>
      <c r="C350" s="151">
        <f t="shared" si="12"/>
        <v>0</v>
      </c>
      <c r="D350" s="151"/>
      <c r="E350" s="152">
        <f t="shared" si="11"/>
        <v>0</v>
      </c>
      <c r="F350" s="172"/>
      <c r="G350" s="172"/>
      <c r="H350" s="172"/>
      <c r="I350" s="172"/>
      <c r="J350" s="172"/>
      <c r="K350" s="172"/>
      <c r="L350" s="172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46"/>
      <c r="AD350" s="146"/>
      <c r="AE350" s="146"/>
      <c r="AF350" s="146"/>
      <c r="AG350" s="146"/>
      <c r="AH350" s="146"/>
      <c r="AI350" s="146"/>
      <c r="AJ350" s="146"/>
      <c r="AK350" s="146"/>
      <c r="AL350" s="146"/>
      <c r="AM350" s="146"/>
      <c r="AN350" s="146"/>
      <c r="AO350" s="146"/>
      <c r="AP350" s="146"/>
      <c r="AQ350" s="146"/>
      <c r="AR350" s="146"/>
      <c r="AS350" s="146"/>
      <c r="AT350" s="146"/>
      <c r="AU350" s="146"/>
      <c r="AV350" s="131"/>
      <c r="AW350" s="146"/>
      <c r="AX350" s="146"/>
      <c r="AY350" s="147"/>
      <c r="AZ350" s="147"/>
      <c r="BA350" s="147"/>
      <c r="BB350" s="147"/>
      <c r="BC350" s="147"/>
      <c r="BD350" s="147"/>
      <c r="BE350" s="147"/>
      <c r="BF350" s="147"/>
      <c r="BG350" s="147"/>
      <c r="BH350" s="147"/>
      <c r="BI350" s="147"/>
      <c r="BJ350" s="147"/>
      <c r="BK350" s="147"/>
      <c r="BL350" s="147"/>
    </row>
    <row r="351" spans="1:64" x14ac:dyDescent="0.25">
      <c r="A351" s="153" t="s">
        <v>483</v>
      </c>
      <c r="B351" s="151">
        <v>0.1</v>
      </c>
      <c r="C351" s="151">
        <f t="shared" si="12"/>
        <v>0</v>
      </c>
      <c r="D351" s="151"/>
      <c r="E351" s="152">
        <f t="shared" si="11"/>
        <v>0</v>
      </c>
      <c r="F351" s="172"/>
      <c r="G351" s="172"/>
      <c r="H351" s="172"/>
      <c r="I351" s="172"/>
      <c r="J351" s="172"/>
      <c r="K351" s="172"/>
      <c r="L351" s="172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46"/>
      <c r="AD351" s="146"/>
      <c r="AE351" s="146"/>
      <c r="AF351" s="146"/>
      <c r="AG351" s="146"/>
      <c r="AH351" s="146"/>
      <c r="AI351" s="146"/>
      <c r="AJ351" s="146"/>
      <c r="AK351" s="146"/>
      <c r="AL351" s="146"/>
      <c r="AM351" s="146"/>
      <c r="AN351" s="146"/>
      <c r="AO351" s="146"/>
      <c r="AP351" s="146"/>
      <c r="AQ351" s="146"/>
      <c r="AR351" s="146"/>
      <c r="AS351" s="146"/>
      <c r="AT351" s="146"/>
      <c r="AU351" s="146"/>
      <c r="AV351" s="131"/>
      <c r="AW351" s="146"/>
      <c r="AX351" s="146"/>
      <c r="AY351" s="147"/>
      <c r="AZ351" s="147"/>
      <c r="BA351" s="147"/>
      <c r="BB351" s="147"/>
      <c r="BC351" s="147"/>
      <c r="BD351" s="147"/>
      <c r="BE351" s="147"/>
      <c r="BF351" s="147"/>
      <c r="BG351" s="147"/>
      <c r="BH351" s="147"/>
      <c r="BI351" s="147"/>
      <c r="BJ351" s="147"/>
      <c r="BK351" s="147"/>
      <c r="BL351" s="147"/>
    </row>
    <row r="352" spans="1:64" x14ac:dyDescent="0.25">
      <c r="A352" s="153" t="s">
        <v>484</v>
      </c>
      <c r="B352" s="151">
        <v>0.1</v>
      </c>
      <c r="C352" s="151">
        <f t="shared" si="12"/>
        <v>0</v>
      </c>
      <c r="D352" s="151"/>
      <c r="E352" s="152">
        <f t="shared" si="11"/>
        <v>0</v>
      </c>
      <c r="F352" s="172"/>
      <c r="G352" s="172"/>
      <c r="H352" s="172"/>
      <c r="I352" s="172"/>
      <c r="J352" s="172"/>
      <c r="K352" s="172"/>
      <c r="L352" s="172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6"/>
      <c r="AD352" s="146"/>
      <c r="AE352" s="146"/>
      <c r="AF352" s="146"/>
      <c r="AG352" s="146"/>
      <c r="AH352" s="146"/>
      <c r="AI352" s="146"/>
      <c r="AJ352" s="146"/>
      <c r="AK352" s="146"/>
      <c r="AL352" s="146"/>
      <c r="AM352" s="146"/>
      <c r="AN352" s="146"/>
      <c r="AO352" s="146"/>
      <c r="AP352" s="146"/>
      <c r="AQ352" s="146"/>
      <c r="AR352" s="146"/>
      <c r="AS352" s="146"/>
      <c r="AT352" s="146"/>
      <c r="AU352" s="146"/>
      <c r="AV352" s="131"/>
      <c r="AW352" s="146"/>
      <c r="AX352" s="146"/>
      <c r="AY352" s="147"/>
      <c r="AZ352" s="147"/>
      <c r="BA352" s="147"/>
      <c r="BB352" s="147"/>
      <c r="BC352" s="147"/>
      <c r="BD352" s="147"/>
      <c r="BE352" s="147"/>
      <c r="BF352" s="147"/>
      <c r="BG352" s="147"/>
      <c r="BH352" s="147"/>
      <c r="BI352" s="147"/>
      <c r="BJ352" s="147"/>
      <c r="BK352" s="147"/>
      <c r="BL352" s="147"/>
    </row>
    <row r="353" spans="1:64" ht="3.75" customHeight="1" x14ac:dyDescent="0.25">
      <c r="A353" s="149"/>
      <c r="B353" s="151">
        <v>0.1</v>
      </c>
      <c r="C353" s="151">
        <f t="shared" si="12"/>
        <v>0</v>
      </c>
      <c r="D353" s="151"/>
      <c r="E353" s="152">
        <f t="shared" si="11"/>
        <v>0</v>
      </c>
      <c r="F353" s="145"/>
      <c r="G353" s="145"/>
      <c r="H353" s="145"/>
      <c r="I353" s="145"/>
      <c r="J353" s="145"/>
      <c r="K353" s="145"/>
      <c r="L353" s="145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46"/>
      <c r="AD353" s="146"/>
      <c r="AE353" s="146"/>
      <c r="AF353" s="146"/>
      <c r="AG353" s="146"/>
      <c r="AH353" s="146"/>
      <c r="AI353" s="146"/>
      <c r="AJ353" s="146"/>
      <c r="AK353" s="146"/>
      <c r="AL353" s="146"/>
      <c r="AM353" s="146"/>
      <c r="AN353" s="146"/>
      <c r="AO353" s="146"/>
      <c r="AP353" s="146"/>
      <c r="AQ353" s="146"/>
      <c r="AR353" s="146"/>
      <c r="AS353" s="146"/>
      <c r="AT353" s="146"/>
      <c r="AU353" s="146"/>
      <c r="AV353" s="131"/>
      <c r="AW353" s="146"/>
      <c r="AX353" s="146"/>
      <c r="AY353" s="147"/>
      <c r="AZ353" s="147"/>
      <c r="BA353" s="147"/>
      <c r="BB353" s="147"/>
      <c r="BC353" s="147"/>
      <c r="BD353" s="147"/>
      <c r="BE353" s="147"/>
      <c r="BF353" s="147"/>
      <c r="BG353" s="147"/>
      <c r="BH353" s="147"/>
      <c r="BI353" s="147"/>
      <c r="BJ353" s="147"/>
      <c r="BK353" s="147"/>
      <c r="BL353" s="147"/>
    </row>
    <row r="354" spans="1:64" ht="15" customHeight="1" x14ac:dyDescent="0.25">
      <c r="A354" s="149"/>
      <c r="B354" s="151">
        <v>0.1</v>
      </c>
      <c r="C354" s="151">
        <f t="shared" si="12"/>
        <v>0</v>
      </c>
      <c r="D354" s="151"/>
      <c r="E354" s="152">
        <f t="shared" si="11"/>
        <v>0</v>
      </c>
      <c r="F354" s="145"/>
      <c r="G354" s="145"/>
      <c r="H354" s="145"/>
      <c r="I354" s="145"/>
      <c r="J354" s="145"/>
      <c r="K354" s="145"/>
      <c r="L354" s="145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46"/>
      <c r="AD354" s="146"/>
      <c r="AE354" s="146"/>
      <c r="AF354" s="146"/>
      <c r="AG354" s="146"/>
      <c r="AH354" s="146"/>
      <c r="AI354" s="146"/>
      <c r="AJ354" s="146"/>
      <c r="AK354" s="146"/>
      <c r="AL354" s="146"/>
      <c r="AM354" s="146"/>
      <c r="AN354" s="146"/>
      <c r="AO354" s="146"/>
      <c r="AP354" s="146"/>
      <c r="AQ354" s="146"/>
      <c r="AR354" s="146"/>
      <c r="AS354" s="146"/>
      <c r="AT354" s="146"/>
      <c r="AU354" s="146"/>
      <c r="AV354" s="131"/>
      <c r="AW354" s="146"/>
      <c r="AX354" s="146"/>
      <c r="AY354" s="147"/>
      <c r="AZ354" s="147"/>
      <c r="BA354" s="147"/>
      <c r="BB354" s="147"/>
      <c r="BC354" s="147"/>
      <c r="BD354" s="147"/>
      <c r="BE354" s="147"/>
      <c r="BF354" s="147"/>
      <c r="BG354" s="147"/>
      <c r="BH354" s="147"/>
      <c r="BI354" s="147"/>
      <c r="BJ354" s="147"/>
      <c r="BK354" s="147"/>
      <c r="BL354" s="147"/>
    </row>
    <row r="355" spans="1:64" ht="15" customHeight="1" x14ac:dyDescent="0.25">
      <c r="A355" s="185" t="s">
        <v>485</v>
      </c>
      <c r="B355" s="151">
        <v>0.1</v>
      </c>
      <c r="C355" s="151">
        <f t="shared" si="12"/>
        <v>0</v>
      </c>
      <c r="D355" s="151"/>
      <c r="E355" s="152">
        <f t="shared" si="11"/>
        <v>0</v>
      </c>
      <c r="F355" s="186"/>
      <c r="G355" s="186"/>
      <c r="H355" s="186"/>
      <c r="I355" s="186"/>
      <c r="J355" s="186"/>
      <c r="K355" s="186"/>
      <c r="L355" s="18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6"/>
      <c r="AD355" s="146"/>
      <c r="AE355" s="146"/>
      <c r="AF355" s="146"/>
      <c r="AG355" s="146"/>
      <c r="AH355" s="146"/>
      <c r="AI355" s="146"/>
      <c r="AJ355" s="146"/>
      <c r="AK355" s="146"/>
      <c r="AL355" s="146"/>
      <c r="AM355" s="146"/>
      <c r="AN355" s="146"/>
      <c r="AO355" s="146"/>
      <c r="AP355" s="146"/>
      <c r="AQ355" s="146"/>
      <c r="AR355" s="146"/>
      <c r="AS355" s="146"/>
      <c r="AT355" s="146"/>
      <c r="AU355" s="146"/>
      <c r="AV355" s="131"/>
      <c r="AW355" s="146"/>
      <c r="AX355" s="146"/>
      <c r="AY355" s="147"/>
      <c r="AZ355" s="147"/>
      <c r="BA355" s="147"/>
      <c r="BB355" s="147"/>
      <c r="BC355" s="147"/>
      <c r="BD355" s="147"/>
      <c r="BE355" s="147"/>
      <c r="BF355" s="147"/>
      <c r="BG355" s="147"/>
      <c r="BH355" s="147"/>
      <c r="BI355" s="147"/>
      <c r="BJ355" s="147"/>
      <c r="BK355" s="147"/>
      <c r="BL355" s="147"/>
    </row>
    <row r="356" spans="1:64" s="190" customFormat="1" x14ac:dyDescent="0.25">
      <c r="A356" s="187"/>
      <c r="B356" s="151">
        <v>0.1</v>
      </c>
      <c r="C356" s="151">
        <f t="shared" si="12"/>
        <v>0</v>
      </c>
      <c r="D356" s="151"/>
      <c r="E356" s="152">
        <f t="shared" si="11"/>
        <v>0</v>
      </c>
      <c r="F356" s="188"/>
      <c r="G356" s="188"/>
      <c r="H356" s="188"/>
      <c r="I356" s="188"/>
      <c r="J356" s="188"/>
      <c r="K356" s="188"/>
      <c r="L356" s="188"/>
      <c r="M356" s="189"/>
      <c r="N356" s="189"/>
      <c r="O356" s="189"/>
      <c r="P356" s="189"/>
      <c r="Q356" s="189"/>
      <c r="R356" s="189"/>
      <c r="S356" s="189"/>
      <c r="T356" s="189"/>
      <c r="U356" s="189"/>
      <c r="V356" s="189"/>
      <c r="W356" s="189"/>
      <c r="X356" s="189"/>
      <c r="Y356" s="189"/>
      <c r="Z356" s="189"/>
      <c r="AA356" s="189"/>
      <c r="AB356" s="189"/>
      <c r="AC356" s="189"/>
      <c r="AD356" s="189"/>
      <c r="AE356" s="189"/>
      <c r="AF356" s="189"/>
      <c r="AG356" s="189"/>
      <c r="AH356" s="189"/>
      <c r="AI356" s="189"/>
      <c r="AJ356" s="189"/>
      <c r="AK356" s="189"/>
      <c r="AL356" s="189"/>
      <c r="AM356" s="189"/>
      <c r="AN356" s="189"/>
      <c r="AO356" s="189"/>
      <c r="AP356" s="189"/>
      <c r="AQ356" s="189"/>
      <c r="AR356" s="189"/>
      <c r="AS356" s="189"/>
      <c r="AT356" s="189"/>
      <c r="AU356" s="189"/>
      <c r="AV356" s="131"/>
      <c r="AW356" s="189"/>
      <c r="AX356" s="189"/>
      <c r="AY356" s="189"/>
      <c r="AZ356" s="189"/>
      <c r="BA356" s="189"/>
      <c r="BB356" s="189"/>
      <c r="BC356" s="189"/>
      <c r="BD356" s="189"/>
      <c r="BE356" s="189"/>
      <c r="BF356" s="189"/>
      <c r="BG356" s="189"/>
      <c r="BH356" s="189"/>
      <c r="BI356" s="189"/>
      <c r="BJ356" s="189"/>
      <c r="BK356" s="189"/>
      <c r="BL356" s="131"/>
    </row>
    <row r="357" spans="1:64" ht="15" customHeight="1" x14ac:dyDescent="0.25">
      <c r="A357" s="191" t="s">
        <v>486</v>
      </c>
      <c r="B357" s="151">
        <v>0.1</v>
      </c>
      <c r="C357" s="151">
        <f t="shared" si="12"/>
        <v>0</v>
      </c>
      <c r="D357" s="151"/>
      <c r="E357" s="152">
        <f t="shared" si="11"/>
        <v>0</v>
      </c>
      <c r="F357" s="192"/>
      <c r="G357" s="192"/>
      <c r="H357" s="192"/>
      <c r="I357" s="192"/>
      <c r="J357" s="192"/>
      <c r="K357" s="192"/>
      <c r="L357" s="192"/>
      <c r="M357" s="147"/>
      <c r="N357" s="147"/>
      <c r="O357" s="147"/>
      <c r="P357" s="147"/>
      <c r="Q357" s="147"/>
      <c r="R357" s="147"/>
      <c r="S357" s="147"/>
      <c r="T357" s="147"/>
      <c r="U357" s="147"/>
      <c r="V357" s="147"/>
      <c r="W357" s="147"/>
      <c r="X357" s="147"/>
      <c r="Y357" s="147"/>
      <c r="Z357" s="147"/>
      <c r="AA357" s="147"/>
      <c r="AB357" s="147"/>
      <c r="AC357" s="147"/>
      <c r="AD357" s="147"/>
      <c r="AE357" s="147"/>
      <c r="AF357" s="147"/>
      <c r="AG357" s="147"/>
      <c r="AH357" s="147"/>
      <c r="AI357" s="147"/>
      <c r="AJ357" s="147"/>
      <c r="AK357" s="147"/>
      <c r="AL357" s="147"/>
      <c r="AM357" s="147"/>
      <c r="AN357" s="147"/>
      <c r="AO357" s="147"/>
      <c r="AP357" s="147"/>
      <c r="AQ357" s="147"/>
      <c r="AR357" s="147"/>
      <c r="AS357" s="147"/>
      <c r="AT357" s="147"/>
      <c r="AU357" s="147"/>
      <c r="AV357" s="193"/>
      <c r="AW357" s="194"/>
      <c r="AX357" s="194"/>
      <c r="AY357" s="194"/>
      <c r="AZ357" s="194"/>
      <c r="BA357" s="194"/>
      <c r="BB357" s="194"/>
      <c r="BC357" s="194"/>
      <c r="BD357" s="194"/>
      <c r="BE357" s="194"/>
      <c r="BF357" s="194"/>
      <c r="BG357" s="194"/>
      <c r="BH357" s="194"/>
      <c r="BI357" s="194"/>
      <c r="BJ357" s="194"/>
      <c r="BK357" s="194"/>
      <c r="BL357" s="131"/>
    </row>
    <row r="358" spans="1:64" x14ac:dyDescent="0.25">
      <c r="A358" s="149"/>
      <c r="B358" s="151">
        <v>0.1</v>
      </c>
      <c r="C358" s="151">
        <f t="shared" si="12"/>
        <v>0</v>
      </c>
      <c r="D358" s="151"/>
      <c r="E358" s="152">
        <f t="shared" si="11"/>
        <v>0</v>
      </c>
      <c r="F358" s="192"/>
      <c r="G358" s="192"/>
      <c r="H358" s="192"/>
      <c r="I358" s="192"/>
      <c r="J358" s="192"/>
      <c r="K358" s="192"/>
      <c r="L358" s="192"/>
      <c r="M358" s="147"/>
      <c r="N358" s="147"/>
      <c r="O358" s="147"/>
      <c r="P358" s="147"/>
      <c r="Q358" s="147"/>
      <c r="R358" s="147"/>
      <c r="S358" s="147"/>
      <c r="T358" s="147"/>
      <c r="U358" s="147"/>
      <c r="V358" s="147"/>
      <c r="W358" s="147"/>
      <c r="X358" s="147"/>
      <c r="Y358" s="147"/>
      <c r="Z358" s="147"/>
      <c r="AA358" s="147"/>
      <c r="AB358" s="147"/>
      <c r="AC358" s="147"/>
      <c r="AD358" s="147"/>
      <c r="AE358" s="147"/>
      <c r="AF358" s="147"/>
      <c r="AG358" s="147"/>
      <c r="AH358" s="147"/>
      <c r="AI358" s="147"/>
      <c r="AJ358" s="147"/>
      <c r="AK358" s="147"/>
      <c r="AL358" s="147"/>
      <c r="AM358" s="147"/>
      <c r="AN358" s="147"/>
      <c r="AO358" s="147"/>
      <c r="AP358" s="147"/>
      <c r="AQ358" s="147"/>
      <c r="AR358" s="147"/>
      <c r="AS358" s="147"/>
      <c r="AT358" s="147"/>
      <c r="AU358" s="147"/>
      <c r="AV358" s="193"/>
      <c r="AW358" s="146"/>
      <c r="AX358" s="146"/>
      <c r="AY358" s="146"/>
      <c r="AZ358" s="146"/>
      <c r="BA358" s="146"/>
      <c r="BB358" s="146"/>
      <c r="BC358" s="146"/>
      <c r="BD358" s="146"/>
      <c r="BE358" s="146"/>
      <c r="BF358" s="146"/>
      <c r="BG358" s="146"/>
      <c r="BH358" s="146"/>
      <c r="BI358" s="146"/>
      <c r="BJ358" s="146"/>
      <c r="BK358" s="146"/>
      <c r="BL358" s="131"/>
    </row>
    <row r="359" spans="1:64" x14ac:dyDescent="0.25">
      <c r="A359" s="195" t="s">
        <v>487</v>
      </c>
      <c r="B359" s="151">
        <v>0.1</v>
      </c>
      <c r="C359" s="151">
        <f t="shared" si="12"/>
        <v>0.58333333333333337</v>
      </c>
      <c r="D359" s="151"/>
      <c r="E359" s="152">
        <f t="shared" si="11"/>
        <v>0</v>
      </c>
      <c r="F359" s="196"/>
      <c r="G359" s="196"/>
      <c r="H359" s="196"/>
      <c r="I359" s="196"/>
      <c r="J359" s="196"/>
      <c r="K359" s="196"/>
      <c r="L359" s="196"/>
      <c r="M359" s="147"/>
      <c r="N359" s="147"/>
      <c r="O359" s="147"/>
      <c r="P359" s="147"/>
      <c r="Q359" s="147"/>
      <c r="R359" s="147"/>
      <c r="S359" s="147"/>
      <c r="T359" s="147"/>
      <c r="U359" s="147"/>
      <c r="V359" s="147"/>
      <c r="W359" s="147"/>
      <c r="X359" s="147"/>
      <c r="Y359" s="147"/>
      <c r="Z359" s="147"/>
      <c r="AA359" s="147"/>
      <c r="AB359" s="147"/>
      <c r="AC359" s="147"/>
      <c r="AD359" s="147"/>
      <c r="AE359" s="147"/>
      <c r="AF359" s="147"/>
      <c r="AG359" s="147"/>
      <c r="AH359" s="147"/>
      <c r="AI359" s="147"/>
      <c r="AJ359" s="147"/>
      <c r="AK359" s="147"/>
      <c r="AL359" s="147"/>
      <c r="AM359" s="147"/>
      <c r="AN359" s="147"/>
      <c r="AO359" s="147"/>
      <c r="AP359" s="147"/>
      <c r="AQ359" s="147"/>
      <c r="AR359" s="147"/>
      <c r="AS359" s="147"/>
      <c r="AT359" s="147"/>
      <c r="AU359" s="147"/>
      <c r="AV359" s="193"/>
      <c r="AW359" s="146">
        <v>0.5</v>
      </c>
      <c r="AX359" s="177">
        <f>AX2</f>
        <v>8.3333333333333329E-2</v>
      </c>
      <c r="AY359" s="146"/>
      <c r="AZ359" s="146"/>
      <c r="BA359" s="146"/>
      <c r="BB359" s="146"/>
      <c r="BC359" s="146"/>
      <c r="BD359" s="146"/>
      <c r="BE359" s="146">
        <v>1</v>
      </c>
      <c r="BF359" s="146"/>
      <c r="BG359" s="146"/>
      <c r="BH359" s="146"/>
      <c r="BI359" s="146"/>
      <c r="BJ359" s="146"/>
      <c r="BK359" s="146"/>
      <c r="BL359" s="131"/>
    </row>
    <row r="360" spans="1:64" x14ac:dyDescent="0.25">
      <c r="A360" s="195" t="s">
        <v>488</v>
      </c>
      <c r="B360" s="151">
        <v>0.1</v>
      </c>
      <c r="C360" s="151">
        <f t="shared" si="12"/>
        <v>0.58333333333333337</v>
      </c>
      <c r="D360" s="151"/>
      <c r="E360" s="152">
        <f t="shared" si="11"/>
        <v>0</v>
      </c>
      <c r="F360" s="196"/>
      <c r="G360" s="196"/>
      <c r="H360" s="196"/>
      <c r="I360" s="196"/>
      <c r="J360" s="196"/>
      <c r="K360" s="196"/>
      <c r="L360" s="196"/>
      <c r="M360" s="147"/>
      <c r="N360" s="147"/>
      <c r="O360" s="147"/>
      <c r="P360" s="147"/>
      <c r="Q360" s="147"/>
      <c r="R360" s="147"/>
      <c r="S360" s="147"/>
      <c r="T360" s="147"/>
      <c r="U360" s="147"/>
      <c r="V360" s="147"/>
      <c r="W360" s="147"/>
      <c r="X360" s="147"/>
      <c r="Y360" s="147"/>
      <c r="Z360" s="147"/>
      <c r="AA360" s="147"/>
      <c r="AB360" s="147"/>
      <c r="AC360" s="147"/>
      <c r="AD360" s="147"/>
      <c r="AE360" s="147"/>
      <c r="AF360" s="147"/>
      <c r="AG360" s="147"/>
      <c r="AH360" s="147"/>
      <c r="AI360" s="147"/>
      <c r="AJ360" s="147"/>
      <c r="AK360" s="147"/>
      <c r="AL360" s="147"/>
      <c r="AM360" s="147"/>
      <c r="AN360" s="147"/>
      <c r="AO360" s="147"/>
      <c r="AP360" s="147"/>
      <c r="AQ360" s="147"/>
      <c r="AR360" s="147"/>
      <c r="AS360" s="147"/>
      <c r="AT360" s="147"/>
      <c r="AU360" s="147"/>
      <c r="AV360" s="193"/>
      <c r="AW360" s="146">
        <v>0.5</v>
      </c>
      <c r="AX360" s="177">
        <f>AX2</f>
        <v>8.3333333333333329E-2</v>
      </c>
      <c r="AY360" s="146"/>
      <c r="AZ360" s="146"/>
      <c r="BA360" s="146"/>
      <c r="BB360" s="146"/>
      <c r="BC360" s="146"/>
      <c r="BD360" s="146"/>
      <c r="BE360" s="146">
        <v>1</v>
      </c>
      <c r="BF360" s="146"/>
      <c r="BG360" s="146"/>
      <c r="BH360" s="146"/>
      <c r="BI360" s="146"/>
      <c r="BJ360" s="146"/>
      <c r="BK360" s="146"/>
      <c r="BL360" s="131"/>
    </row>
    <row r="361" spans="1:64" x14ac:dyDescent="0.25">
      <c r="A361" s="149"/>
      <c r="B361" s="151">
        <v>0.1</v>
      </c>
      <c r="C361" s="151">
        <f t="shared" si="12"/>
        <v>0</v>
      </c>
      <c r="D361" s="151"/>
      <c r="E361" s="152">
        <f t="shared" si="11"/>
        <v>0</v>
      </c>
      <c r="F361" s="192"/>
      <c r="G361" s="192"/>
      <c r="H361" s="192"/>
      <c r="I361" s="192"/>
      <c r="J361" s="192"/>
      <c r="K361" s="192"/>
      <c r="L361" s="192"/>
      <c r="M361" s="147"/>
      <c r="N361" s="147"/>
      <c r="O361" s="147"/>
      <c r="P361" s="147"/>
      <c r="Q361" s="147"/>
      <c r="R361" s="147"/>
      <c r="S361" s="147"/>
      <c r="T361" s="147"/>
      <c r="U361" s="147"/>
      <c r="V361" s="147"/>
      <c r="W361" s="147"/>
      <c r="X361" s="147"/>
      <c r="Y361" s="147"/>
      <c r="Z361" s="147"/>
      <c r="AA361" s="147"/>
      <c r="AB361" s="147"/>
      <c r="AC361" s="147"/>
      <c r="AD361" s="147"/>
      <c r="AE361" s="147"/>
      <c r="AF361" s="147"/>
      <c r="AG361" s="147"/>
      <c r="AH361" s="147"/>
      <c r="AI361" s="147"/>
      <c r="AJ361" s="147"/>
      <c r="AK361" s="147"/>
      <c r="AL361" s="147"/>
      <c r="AM361" s="147"/>
      <c r="AN361" s="147"/>
      <c r="AO361" s="147"/>
      <c r="AP361" s="147"/>
      <c r="AQ361" s="147"/>
      <c r="AR361" s="147"/>
      <c r="AS361" s="147"/>
      <c r="AT361" s="147"/>
      <c r="AU361" s="147"/>
      <c r="AV361" s="193"/>
      <c r="AW361" s="146"/>
      <c r="AX361" s="146"/>
      <c r="AY361" s="146"/>
      <c r="AZ361" s="146"/>
      <c r="BA361" s="146"/>
      <c r="BB361" s="146"/>
      <c r="BC361" s="146"/>
      <c r="BD361" s="146"/>
      <c r="BE361" s="146"/>
      <c r="BF361" s="146"/>
      <c r="BG361" s="146"/>
      <c r="BH361" s="146"/>
      <c r="BI361" s="146"/>
      <c r="BJ361" s="146"/>
      <c r="BK361" s="146"/>
      <c r="BL361" s="131"/>
    </row>
    <row r="362" spans="1:64" ht="15" customHeight="1" x14ac:dyDescent="0.25">
      <c r="A362" s="197" t="s">
        <v>489</v>
      </c>
      <c r="B362" s="151">
        <v>0.1</v>
      </c>
      <c r="C362" s="151">
        <f t="shared" si="12"/>
        <v>0</v>
      </c>
      <c r="D362" s="151"/>
      <c r="E362" s="152">
        <f t="shared" si="11"/>
        <v>0</v>
      </c>
      <c r="F362" s="196"/>
      <c r="G362" s="196"/>
      <c r="H362" s="196"/>
      <c r="I362" s="196"/>
      <c r="J362" s="196"/>
      <c r="K362" s="196"/>
      <c r="L362" s="196"/>
      <c r="M362" s="147"/>
      <c r="N362" s="147"/>
      <c r="O362" s="147"/>
      <c r="P362" s="147"/>
      <c r="Q362" s="147"/>
      <c r="R362" s="147"/>
      <c r="S362" s="147"/>
      <c r="T362" s="147"/>
      <c r="U362" s="147"/>
      <c r="V362" s="147"/>
      <c r="W362" s="147"/>
      <c r="X362" s="147"/>
      <c r="Y362" s="147"/>
      <c r="Z362" s="147"/>
      <c r="AA362" s="147"/>
      <c r="AB362" s="147"/>
      <c r="AC362" s="147"/>
      <c r="AD362" s="147"/>
      <c r="AE362" s="147"/>
      <c r="AF362" s="147"/>
      <c r="AG362" s="147"/>
      <c r="AH362" s="147"/>
      <c r="AI362" s="147"/>
      <c r="AJ362" s="147"/>
      <c r="AK362" s="147"/>
      <c r="AL362" s="147"/>
      <c r="AM362" s="147"/>
      <c r="AN362" s="147"/>
      <c r="AO362" s="147"/>
      <c r="AP362" s="147"/>
      <c r="AQ362" s="147"/>
      <c r="AR362" s="147"/>
      <c r="AS362" s="147"/>
      <c r="AT362" s="147"/>
      <c r="AU362" s="147"/>
      <c r="AV362" s="193"/>
      <c r="AW362" s="146"/>
      <c r="AX362" s="146"/>
      <c r="AY362" s="146"/>
      <c r="AZ362" s="177">
        <f>AZ2</f>
        <v>8.3333333333333329E-2</v>
      </c>
      <c r="BA362" s="146"/>
      <c r="BB362" s="146"/>
      <c r="BC362" s="146"/>
      <c r="BD362" s="146"/>
      <c r="BE362" s="146"/>
      <c r="BF362" s="146"/>
      <c r="BG362" s="146"/>
      <c r="BH362" s="146"/>
      <c r="BI362" s="146"/>
      <c r="BJ362" s="146"/>
      <c r="BK362" s="146"/>
      <c r="BL362" s="131"/>
    </row>
    <row r="363" spans="1:64" ht="15" customHeight="1" x14ac:dyDescent="0.25">
      <c r="A363" s="149"/>
      <c r="B363" s="151">
        <v>0.1</v>
      </c>
      <c r="C363" s="151">
        <f t="shared" si="12"/>
        <v>0</v>
      </c>
      <c r="D363" s="151"/>
      <c r="E363" s="152">
        <f t="shared" si="11"/>
        <v>0</v>
      </c>
      <c r="F363" s="192"/>
      <c r="G363" s="192"/>
      <c r="H363" s="192"/>
      <c r="I363" s="192"/>
      <c r="J363" s="192"/>
      <c r="K363" s="192"/>
      <c r="L363" s="192"/>
      <c r="M363" s="147"/>
      <c r="N363" s="147"/>
      <c r="O363" s="147"/>
      <c r="P363" s="147"/>
      <c r="Q363" s="147"/>
      <c r="R363" s="147"/>
      <c r="S363" s="147"/>
      <c r="T363" s="147"/>
      <c r="U363" s="147"/>
      <c r="V363" s="147"/>
      <c r="W363" s="147"/>
      <c r="X363" s="147"/>
      <c r="Y363" s="147"/>
      <c r="Z363" s="147"/>
      <c r="AA363" s="147"/>
      <c r="AB363" s="147"/>
      <c r="AC363" s="147"/>
      <c r="AD363" s="147"/>
      <c r="AE363" s="147"/>
      <c r="AF363" s="147"/>
      <c r="AG363" s="147"/>
      <c r="AH363" s="147"/>
      <c r="AI363" s="147"/>
      <c r="AJ363" s="147"/>
      <c r="AK363" s="147"/>
      <c r="AL363" s="147"/>
      <c r="AM363" s="147"/>
      <c r="AN363" s="147"/>
      <c r="AO363" s="147"/>
      <c r="AP363" s="147"/>
      <c r="AQ363" s="147"/>
      <c r="AR363" s="147"/>
      <c r="AS363" s="147"/>
      <c r="AT363" s="147"/>
      <c r="AU363" s="147"/>
      <c r="AV363" s="193"/>
      <c r="AW363" s="146"/>
      <c r="AX363" s="146"/>
      <c r="AY363" s="146"/>
      <c r="AZ363" s="146"/>
      <c r="BA363" s="146"/>
      <c r="BB363" s="146"/>
      <c r="BC363" s="146"/>
      <c r="BD363" s="146"/>
      <c r="BE363" s="146"/>
      <c r="BF363" s="146"/>
      <c r="BG363" s="146"/>
      <c r="BH363" s="146"/>
      <c r="BI363" s="146"/>
      <c r="BJ363" s="146"/>
      <c r="BK363" s="146"/>
      <c r="BL363" s="131"/>
    </row>
    <row r="364" spans="1:64" x14ac:dyDescent="0.25">
      <c r="A364" s="197" t="s">
        <v>490</v>
      </c>
      <c r="B364" s="151">
        <v>0.1</v>
      </c>
      <c r="C364" s="151">
        <f t="shared" si="12"/>
        <v>8.3333333333333329E-2</v>
      </c>
      <c r="D364" s="151"/>
      <c r="E364" s="152">
        <f t="shared" si="11"/>
        <v>0</v>
      </c>
      <c r="F364" s="196"/>
      <c r="G364" s="196"/>
      <c r="H364" s="196"/>
      <c r="I364" s="196"/>
      <c r="J364" s="196"/>
      <c r="K364" s="196"/>
      <c r="L364" s="196"/>
      <c r="M364" s="147"/>
      <c r="N364" s="147"/>
      <c r="O364" s="147"/>
      <c r="P364" s="147"/>
      <c r="Q364" s="147"/>
      <c r="R364" s="147"/>
      <c r="S364" s="147"/>
      <c r="T364" s="147"/>
      <c r="U364" s="147"/>
      <c r="V364" s="147"/>
      <c r="W364" s="147"/>
      <c r="X364" s="147"/>
      <c r="Y364" s="147"/>
      <c r="Z364" s="147"/>
      <c r="AA364" s="147"/>
      <c r="AB364" s="147"/>
      <c r="AC364" s="147"/>
      <c r="AD364" s="147"/>
      <c r="AE364" s="147"/>
      <c r="AF364" s="147"/>
      <c r="AG364" s="147"/>
      <c r="AH364" s="147"/>
      <c r="AI364" s="147"/>
      <c r="AJ364" s="147"/>
      <c r="AK364" s="147"/>
      <c r="AL364" s="147"/>
      <c r="AM364" s="147"/>
      <c r="AN364" s="147"/>
      <c r="AO364" s="147"/>
      <c r="AP364" s="147"/>
      <c r="AQ364" s="147"/>
      <c r="AR364" s="147"/>
      <c r="AS364" s="147"/>
      <c r="AT364" s="147"/>
      <c r="AU364" s="147"/>
      <c r="AV364" s="193"/>
      <c r="AW364" s="146"/>
      <c r="AX364" s="177">
        <f>AX2</f>
        <v>8.3333333333333329E-2</v>
      </c>
      <c r="AY364" s="146"/>
      <c r="AZ364" s="146"/>
      <c r="BA364" s="146"/>
      <c r="BB364" s="146"/>
      <c r="BC364" s="146"/>
      <c r="BD364" s="146"/>
      <c r="BE364" s="146"/>
      <c r="BF364" s="146"/>
      <c r="BG364" s="146"/>
      <c r="BH364" s="146"/>
      <c r="BI364" s="146"/>
      <c r="BJ364" s="146"/>
      <c r="BK364" s="146"/>
      <c r="BL364" s="131"/>
    </row>
    <row r="365" spans="1:64" ht="3.75" customHeight="1" x14ac:dyDescent="0.25">
      <c r="A365" s="149"/>
      <c r="B365" s="151">
        <v>0.1</v>
      </c>
      <c r="C365" s="151">
        <f t="shared" si="12"/>
        <v>0</v>
      </c>
      <c r="D365" s="151"/>
      <c r="E365" s="152">
        <f t="shared" si="11"/>
        <v>0</v>
      </c>
      <c r="F365" s="192"/>
      <c r="G365" s="192"/>
      <c r="H365" s="192"/>
      <c r="I365" s="192"/>
      <c r="J365" s="192"/>
      <c r="K365" s="192"/>
      <c r="L365" s="192"/>
      <c r="M365" s="147"/>
      <c r="N365" s="147"/>
      <c r="O365" s="147"/>
      <c r="P365" s="147"/>
      <c r="Q365" s="147"/>
      <c r="R365" s="147"/>
      <c r="S365" s="147"/>
      <c r="T365" s="147"/>
      <c r="U365" s="147"/>
      <c r="V365" s="147"/>
      <c r="W365" s="147"/>
      <c r="X365" s="147"/>
      <c r="Y365" s="147"/>
      <c r="Z365" s="147"/>
      <c r="AA365" s="147"/>
      <c r="AB365" s="147"/>
      <c r="AC365" s="147"/>
      <c r="AD365" s="147"/>
      <c r="AE365" s="147"/>
      <c r="AF365" s="147"/>
      <c r="AG365" s="147"/>
      <c r="AH365" s="147"/>
      <c r="AI365" s="147"/>
      <c r="AJ365" s="147"/>
      <c r="AK365" s="147"/>
      <c r="AL365" s="147"/>
      <c r="AM365" s="147"/>
      <c r="AN365" s="147"/>
      <c r="AO365" s="147"/>
      <c r="AP365" s="147"/>
      <c r="AQ365" s="147"/>
      <c r="AR365" s="147"/>
      <c r="AS365" s="147"/>
      <c r="AT365" s="147"/>
      <c r="AU365" s="147"/>
      <c r="AV365" s="193"/>
      <c r="AW365" s="146"/>
      <c r="AX365" s="146"/>
      <c r="AY365" s="146"/>
      <c r="AZ365" s="146"/>
      <c r="BA365" s="146"/>
      <c r="BB365" s="146"/>
      <c r="BC365" s="146"/>
      <c r="BD365" s="146"/>
      <c r="BE365" s="146"/>
      <c r="BF365" s="146"/>
      <c r="BG365" s="146"/>
      <c r="BH365" s="146"/>
      <c r="BI365" s="146"/>
      <c r="BJ365" s="146"/>
      <c r="BK365" s="146"/>
      <c r="BL365" s="131"/>
    </row>
    <row r="366" spans="1:64" x14ac:dyDescent="0.25">
      <c r="A366" s="195" t="s">
        <v>491</v>
      </c>
      <c r="B366" s="151">
        <v>0.1</v>
      </c>
      <c r="C366" s="151">
        <f t="shared" si="12"/>
        <v>8.3333333333333329E-2</v>
      </c>
      <c r="D366" s="151"/>
      <c r="E366" s="152">
        <f t="shared" si="11"/>
        <v>0</v>
      </c>
      <c r="F366" s="196"/>
      <c r="G366" s="196"/>
      <c r="H366" s="196"/>
      <c r="I366" s="196"/>
      <c r="J366" s="196"/>
      <c r="K366" s="196"/>
      <c r="L366" s="196"/>
      <c r="M366" s="147"/>
      <c r="N366" s="147"/>
      <c r="O366" s="147"/>
      <c r="P366" s="147"/>
      <c r="Q366" s="147"/>
      <c r="R366" s="147"/>
      <c r="S366" s="147"/>
      <c r="T366" s="147"/>
      <c r="U366" s="147"/>
      <c r="V366" s="147"/>
      <c r="W366" s="147"/>
      <c r="X366" s="147"/>
      <c r="Y366" s="147"/>
      <c r="Z366" s="147"/>
      <c r="AA366" s="147"/>
      <c r="AB366" s="147"/>
      <c r="AC366" s="147"/>
      <c r="AD366" s="147"/>
      <c r="AE366" s="147"/>
      <c r="AF366" s="147"/>
      <c r="AG366" s="147"/>
      <c r="AH366" s="147"/>
      <c r="AI366" s="147"/>
      <c r="AJ366" s="147"/>
      <c r="AK366" s="147"/>
      <c r="AL366" s="147"/>
      <c r="AM366" s="147"/>
      <c r="AN366" s="147"/>
      <c r="AO366" s="147"/>
      <c r="AP366" s="147"/>
      <c r="AQ366" s="147"/>
      <c r="AR366" s="147"/>
      <c r="AS366" s="147"/>
      <c r="AT366" s="147"/>
      <c r="AU366" s="147"/>
      <c r="AV366" s="193"/>
      <c r="AW366" s="146"/>
      <c r="AX366" s="177">
        <f>AX2</f>
        <v>8.3333333333333329E-2</v>
      </c>
      <c r="AY366" s="146"/>
      <c r="AZ366" s="146"/>
      <c r="BA366" s="146"/>
      <c r="BB366" s="146"/>
      <c r="BC366" s="146"/>
      <c r="BD366" s="146"/>
      <c r="BE366" s="146"/>
      <c r="BF366" s="146"/>
      <c r="BG366" s="146"/>
      <c r="BH366" s="146"/>
      <c r="BI366" s="146"/>
      <c r="BJ366" s="146"/>
      <c r="BK366" s="146"/>
      <c r="BL366" s="131"/>
    </row>
    <row r="367" spans="1:64" ht="3.75" customHeight="1" x14ac:dyDescent="0.25">
      <c r="A367" s="149"/>
      <c r="B367" s="151">
        <v>0.1</v>
      </c>
      <c r="C367" s="151">
        <f t="shared" si="12"/>
        <v>0</v>
      </c>
      <c r="D367" s="151"/>
      <c r="E367" s="152">
        <f t="shared" si="11"/>
        <v>0</v>
      </c>
      <c r="F367" s="192"/>
      <c r="G367" s="192"/>
      <c r="H367" s="192"/>
      <c r="I367" s="192"/>
      <c r="J367" s="192"/>
      <c r="K367" s="192"/>
      <c r="L367" s="192"/>
      <c r="M367" s="147"/>
      <c r="N367" s="147"/>
      <c r="O367" s="147"/>
      <c r="P367" s="147"/>
      <c r="Q367" s="147"/>
      <c r="R367" s="147"/>
      <c r="S367" s="147"/>
      <c r="T367" s="147"/>
      <c r="U367" s="147"/>
      <c r="V367" s="147"/>
      <c r="W367" s="147"/>
      <c r="X367" s="147"/>
      <c r="Y367" s="147"/>
      <c r="Z367" s="147"/>
      <c r="AA367" s="147"/>
      <c r="AB367" s="147"/>
      <c r="AC367" s="147"/>
      <c r="AD367" s="147"/>
      <c r="AE367" s="147"/>
      <c r="AF367" s="147"/>
      <c r="AG367" s="147"/>
      <c r="AH367" s="147"/>
      <c r="AI367" s="147"/>
      <c r="AJ367" s="147"/>
      <c r="AK367" s="147"/>
      <c r="AL367" s="147"/>
      <c r="AM367" s="147"/>
      <c r="AN367" s="147"/>
      <c r="AO367" s="147"/>
      <c r="AP367" s="147"/>
      <c r="AQ367" s="147"/>
      <c r="AR367" s="147"/>
      <c r="AS367" s="147"/>
      <c r="AT367" s="147"/>
      <c r="AU367" s="147"/>
      <c r="AV367" s="193"/>
      <c r="AW367" s="146"/>
      <c r="AX367" s="146"/>
      <c r="AY367" s="146"/>
      <c r="AZ367" s="146"/>
      <c r="BA367" s="146"/>
      <c r="BB367" s="146"/>
      <c r="BC367" s="146"/>
      <c r="BD367" s="146"/>
      <c r="BE367" s="146"/>
      <c r="BF367" s="146"/>
      <c r="BG367" s="146"/>
      <c r="BH367" s="146"/>
      <c r="BI367" s="146"/>
      <c r="BJ367" s="146"/>
      <c r="BK367" s="146"/>
      <c r="BL367" s="131"/>
    </row>
    <row r="368" spans="1:64" x14ac:dyDescent="0.25">
      <c r="A368" s="195" t="s">
        <v>492</v>
      </c>
      <c r="B368" s="151">
        <v>0.1</v>
      </c>
      <c r="C368" s="151">
        <f t="shared" si="12"/>
        <v>0.58333333333333337</v>
      </c>
      <c r="D368" s="151"/>
      <c r="E368" s="152">
        <f t="shared" si="11"/>
        <v>0</v>
      </c>
      <c r="F368" s="196"/>
      <c r="G368" s="196"/>
      <c r="H368" s="196"/>
      <c r="I368" s="196"/>
      <c r="J368" s="196"/>
      <c r="K368" s="196"/>
      <c r="L368" s="196"/>
      <c r="M368" s="147"/>
      <c r="N368" s="147"/>
      <c r="O368" s="147"/>
      <c r="P368" s="147"/>
      <c r="Q368" s="147"/>
      <c r="R368" s="147"/>
      <c r="S368" s="147"/>
      <c r="T368" s="147"/>
      <c r="U368" s="147"/>
      <c r="V368" s="147"/>
      <c r="W368" s="147"/>
      <c r="X368" s="147"/>
      <c r="Y368" s="147"/>
      <c r="Z368" s="147"/>
      <c r="AA368" s="147"/>
      <c r="AB368" s="147"/>
      <c r="AC368" s="147"/>
      <c r="AD368" s="147"/>
      <c r="AE368" s="147"/>
      <c r="AF368" s="147"/>
      <c r="AG368" s="147"/>
      <c r="AH368" s="147"/>
      <c r="AI368" s="147"/>
      <c r="AJ368" s="147"/>
      <c r="AK368" s="147"/>
      <c r="AL368" s="147"/>
      <c r="AM368" s="147"/>
      <c r="AN368" s="147"/>
      <c r="AO368" s="147"/>
      <c r="AP368" s="147"/>
      <c r="AQ368" s="147"/>
      <c r="AR368" s="147"/>
      <c r="AS368" s="147"/>
      <c r="AT368" s="147"/>
      <c r="AU368" s="147"/>
      <c r="AV368" s="193"/>
      <c r="AW368" s="146">
        <v>0.5</v>
      </c>
      <c r="AX368" s="177">
        <f>AX2</f>
        <v>8.3333333333333329E-2</v>
      </c>
      <c r="AY368" s="146"/>
      <c r="AZ368" s="146"/>
      <c r="BA368" s="146"/>
      <c r="BB368" s="146"/>
      <c r="BC368" s="146"/>
      <c r="BD368" s="146"/>
      <c r="BE368" s="146"/>
      <c r="BF368" s="146"/>
      <c r="BG368" s="146"/>
      <c r="BH368" s="146"/>
      <c r="BI368" s="146"/>
      <c r="BJ368" s="146"/>
      <c r="BK368" s="146"/>
      <c r="BL368" s="131"/>
    </row>
    <row r="369" spans="1:64" x14ac:dyDescent="0.25">
      <c r="A369" s="149"/>
      <c r="B369" s="151">
        <v>0.1</v>
      </c>
      <c r="C369" s="151">
        <f t="shared" si="12"/>
        <v>0</v>
      </c>
      <c r="D369" s="151"/>
      <c r="E369" s="152">
        <f t="shared" si="11"/>
        <v>0</v>
      </c>
      <c r="F369" s="192"/>
      <c r="G369" s="192"/>
      <c r="H369" s="192"/>
      <c r="I369" s="192"/>
      <c r="J369" s="192"/>
      <c r="K369" s="192"/>
      <c r="L369" s="192"/>
      <c r="M369" s="147"/>
      <c r="N369" s="147"/>
      <c r="O369" s="147"/>
      <c r="P369" s="147"/>
      <c r="Q369" s="147"/>
      <c r="R369" s="147"/>
      <c r="S369" s="147"/>
      <c r="T369" s="147"/>
      <c r="U369" s="147"/>
      <c r="V369" s="147"/>
      <c r="W369" s="147"/>
      <c r="X369" s="147"/>
      <c r="Y369" s="147"/>
      <c r="Z369" s="147"/>
      <c r="AA369" s="147"/>
      <c r="AB369" s="147"/>
      <c r="AC369" s="147"/>
      <c r="AD369" s="147"/>
      <c r="AE369" s="147"/>
      <c r="AF369" s="147"/>
      <c r="AG369" s="147"/>
      <c r="AH369" s="147"/>
      <c r="AI369" s="147"/>
      <c r="AJ369" s="147"/>
      <c r="AK369" s="147"/>
      <c r="AL369" s="147"/>
      <c r="AM369" s="147"/>
      <c r="AN369" s="147"/>
      <c r="AO369" s="147"/>
      <c r="AP369" s="147"/>
      <c r="AQ369" s="147"/>
      <c r="AR369" s="147"/>
      <c r="AS369" s="147"/>
      <c r="AT369" s="147"/>
      <c r="AU369" s="147"/>
      <c r="AV369" s="193"/>
      <c r="AW369" s="146"/>
      <c r="AX369" s="146"/>
      <c r="AY369" s="146"/>
      <c r="AZ369" s="146"/>
      <c r="BA369" s="146"/>
      <c r="BB369" s="146"/>
      <c r="BC369" s="146"/>
      <c r="BD369" s="146"/>
      <c r="BE369" s="146"/>
      <c r="BF369" s="146"/>
      <c r="BG369" s="146"/>
      <c r="BH369" s="146"/>
      <c r="BI369" s="146"/>
      <c r="BJ369" s="146"/>
      <c r="BK369" s="146"/>
      <c r="BL369" s="131"/>
    </row>
    <row r="370" spans="1:64" x14ac:dyDescent="0.25">
      <c r="A370" s="197" t="s">
        <v>493</v>
      </c>
      <c r="B370" s="151">
        <v>0.1</v>
      </c>
      <c r="C370" s="151">
        <f t="shared" si="12"/>
        <v>8.3333333333333329E-2</v>
      </c>
      <c r="D370" s="151"/>
      <c r="E370" s="152">
        <f t="shared" ref="E370:E433" si="13">SUM(F370:L370)</f>
        <v>0</v>
      </c>
      <c r="F370" s="196"/>
      <c r="G370" s="196"/>
      <c r="H370" s="196"/>
      <c r="I370" s="196"/>
      <c r="J370" s="196"/>
      <c r="K370" s="196"/>
      <c r="L370" s="196"/>
      <c r="M370" s="147"/>
      <c r="N370" s="147"/>
      <c r="O370" s="147"/>
      <c r="P370" s="147"/>
      <c r="Q370" s="147"/>
      <c r="R370" s="147"/>
      <c r="S370" s="147"/>
      <c r="T370" s="147"/>
      <c r="U370" s="147"/>
      <c r="V370" s="147"/>
      <c r="W370" s="147"/>
      <c r="X370" s="147"/>
      <c r="Y370" s="147"/>
      <c r="Z370" s="147"/>
      <c r="AA370" s="147"/>
      <c r="AB370" s="147"/>
      <c r="AC370" s="147"/>
      <c r="AD370" s="147"/>
      <c r="AE370" s="147"/>
      <c r="AF370" s="147"/>
      <c r="AG370" s="147"/>
      <c r="AH370" s="147"/>
      <c r="AI370" s="147"/>
      <c r="AJ370" s="147"/>
      <c r="AK370" s="147"/>
      <c r="AL370" s="147"/>
      <c r="AM370" s="147"/>
      <c r="AN370" s="147"/>
      <c r="AO370" s="147"/>
      <c r="AP370" s="147"/>
      <c r="AQ370" s="147"/>
      <c r="AR370" s="147"/>
      <c r="AS370" s="147"/>
      <c r="AT370" s="147"/>
      <c r="AU370" s="147"/>
      <c r="AV370" s="193"/>
      <c r="AW370" s="146"/>
      <c r="AX370" s="177">
        <f>AX2</f>
        <v>8.3333333333333329E-2</v>
      </c>
      <c r="AY370" s="146"/>
      <c r="AZ370" s="146"/>
      <c r="BA370" s="146"/>
      <c r="BB370" s="177">
        <f>BB2*6</f>
        <v>1</v>
      </c>
      <c r="BC370" s="146"/>
      <c r="BD370" s="146"/>
      <c r="BE370" s="146"/>
      <c r="BF370" s="146"/>
      <c r="BG370" s="146"/>
      <c r="BH370" s="146"/>
      <c r="BI370" s="146"/>
      <c r="BJ370" s="146"/>
      <c r="BK370" s="146"/>
      <c r="BL370" s="131"/>
    </row>
    <row r="371" spans="1:64" x14ac:dyDescent="0.25">
      <c r="A371" s="197" t="s">
        <v>494</v>
      </c>
      <c r="B371" s="151">
        <v>0.1</v>
      </c>
      <c r="C371" s="151">
        <f t="shared" si="12"/>
        <v>8.3333333333333329E-2</v>
      </c>
      <c r="D371" s="151"/>
      <c r="E371" s="152">
        <f t="shared" si="13"/>
        <v>0</v>
      </c>
      <c r="F371" s="196"/>
      <c r="G371" s="196"/>
      <c r="H371" s="196"/>
      <c r="I371" s="196"/>
      <c r="J371" s="196"/>
      <c r="K371" s="196"/>
      <c r="L371" s="196"/>
      <c r="M371" s="147"/>
      <c r="N371" s="147"/>
      <c r="O371" s="147"/>
      <c r="P371" s="147"/>
      <c r="Q371" s="147"/>
      <c r="R371" s="147"/>
      <c r="S371" s="147"/>
      <c r="T371" s="147"/>
      <c r="U371" s="147"/>
      <c r="V371" s="147"/>
      <c r="W371" s="147"/>
      <c r="X371" s="147"/>
      <c r="Y371" s="147"/>
      <c r="Z371" s="147"/>
      <c r="AA371" s="147"/>
      <c r="AB371" s="147"/>
      <c r="AC371" s="147"/>
      <c r="AD371" s="147"/>
      <c r="AE371" s="147"/>
      <c r="AF371" s="147"/>
      <c r="AG371" s="147"/>
      <c r="AH371" s="147"/>
      <c r="AI371" s="147"/>
      <c r="AJ371" s="147"/>
      <c r="AK371" s="147"/>
      <c r="AL371" s="147"/>
      <c r="AM371" s="147"/>
      <c r="AN371" s="147"/>
      <c r="AO371" s="147"/>
      <c r="AP371" s="147"/>
      <c r="AQ371" s="147"/>
      <c r="AR371" s="147"/>
      <c r="AS371" s="147"/>
      <c r="AT371" s="147"/>
      <c r="AU371" s="147"/>
      <c r="AV371" s="193"/>
      <c r="AW371" s="146"/>
      <c r="AX371" s="177">
        <f>AX2</f>
        <v>8.3333333333333329E-2</v>
      </c>
      <c r="AY371" s="146"/>
      <c r="AZ371" s="146"/>
      <c r="BA371" s="146"/>
      <c r="BB371" s="177">
        <f>BB2*6</f>
        <v>1</v>
      </c>
      <c r="BC371" s="146"/>
      <c r="BD371" s="146"/>
      <c r="BE371" s="146"/>
      <c r="BF371" s="146"/>
      <c r="BG371" s="146"/>
      <c r="BH371" s="146"/>
      <c r="BI371" s="146"/>
      <c r="BJ371" s="146"/>
      <c r="BK371" s="146"/>
      <c r="BL371" s="131"/>
    </row>
    <row r="372" spans="1:64" ht="3.75" customHeight="1" x14ac:dyDescent="0.25">
      <c r="A372" s="149"/>
      <c r="B372" s="151">
        <v>0.1</v>
      </c>
      <c r="C372" s="151">
        <f t="shared" si="12"/>
        <v>0</v>
      </c>
      <c r="D372" s="151"/>
      <c r="E372" s="152">
        <f t="shared" si="13"/>
        <v>0</v>
      </c>
      <c r="F372" s="192"/>
      <c r="G372" s="192"/>
      <c r="H372" s="192"/>
      <c r="I372" s="192"/>
      <c r="J372" s="192"/>
      <c r="K372" s="192"/>
      <c r="L372" s="192"/>
      <c r="M372" s="147"/>
      <c r="N372" s="147"/>
      <c r="O372" s="147"/>
      <c r="P372" s="147"/>
      <c r="Q372" s="147"/>
      <c r="R372" s="147"/>
      <c r="S372" s="147"/>
      <c r="T372" s="147"/>
      <c r="U372" s="147"/>
      <c r="V372" s="147"/>
      <c r="W372" s="147"/>
      <c r="X372" s="147"/>
      <c r="Y372" s="147"/>
      <c r="Z372" s="147"/>
      <c r="AA372" s="147"/>
      <c r="AB372" s="147"/>
      <c r="AC372" s="147"/>
      <c r="AD372" s="147"/>
      <c r="AE372" s="147"/>
      <c r="AF372" s="147"/>
      <c r="AG372" s="147"/>
      <c r="AH372" s="147"/>
      <c r="AI372" s="147"/>
      <c r="AJ372" s="147"/>
      <c r="AK372" s="147"/>
      <c r="AL372" s="147"/>
      <c r="AM372" s="147"/>
      <c r="AN372" s="147"/>
      <c r="AO372" s="147"/>
      <c r="AP372" s="147"/>
      <c r="AQ372" s="147"/>
      <c r="AR372" s="147"/>
      <c r="AS372" s="147"/>
      <c r="AT372" s="147"/>
      <c r="AU372" s="147"/>
      <c r="AV372" s="193"/>
      <c r="AW372" s="146"/>
      <c r="AX372" s="146"/>
      <c r="AY372" s="146"/>
      <c r="AZ372" s="146"/>
      <c r="BA372" s="146"/>
      <c r="BB372" s="146"/>
      <c r="BC372" s="146"/>
      <c r="BD372" s="146"/>
      <c r="BE372" s="146"/>
      <c r="BF372" s="146"/>
      <c r="BG372" s="146"/>
      <c r="BH372" s="146"/>
      <c r="BI372" s="146"/>
      <c r="BJ372" s="146"/>
      <c r="BK372" s="146"/>
      <c r="BL372" s="131"/>
    </row>
    <row r="373" spans="1:64" x14ac:dyDescent="0.25">
      <c r="A373" s="195" t="s">
        <v>495</v>
      </c>
      <c r="B373" s="151">
        <v>0.1</v>
      </c>
      <c r="C373" s="151">
        <f t="shared" si="12"/>
        <v>0.16666666666666666</v>
      </c>
      <c r="D373" s="151"/>
      <c r="E373" s="152">
        <f t="shared" si="13"/>
        <v>0</v>
      </c>
      <c r="F373" s="196"/>
      <c r="G373" s="196"/>
      <c r="H373" s="196"/>
      <c r="I373" s="196"/>
      <c r="J373" s="196"/>
      <c r="K373" s="196"/>
      <c r="L373" s="196"/>
      <c r="M373" s="147"/>
      <c r="N373" s="147"/>
      <c r="O373" s="147"/>
      <c r="P373" s="147"/>
      <c r="Q373" s="147"/>
      <c r="R373" s="147"/>
      <c r="S373" s="147"/>
      <c r="T373" s="147"/>
      <c r="U373" s="147"/>
      <c r="V373" s="147"/>
      <c r="W373" s="147"/>
      <c r="X373" s="147"/>
      <c r="Y373" s="147"/>
      <c r="Z373" s="147"/>
      <c r="AA373" s="147"/>
      <c r="AB373" s="147"/>
      <c r="AC373" s="147"/>
      <c r="AD373" s="147"/>
      <c r="AE373" s="147"/>
      <c r="AF373" s="147"/>
      <c r="AG373" s="147"/>
      <c r="AH373" s="147"/>
      <c r="AI373" s="147"/>
      <c r="AJ373" s="147"/>
      <c r="AK373" s="147"/>
      <c r="AL373" s="147"/>
      <c r="AM373" s="147"/>
      <c r="AN373" s="147"/>
      <c r="AO373" s="147"/>
      <c r="AP373" s="147"/>
      <c r="AQ373" s="147"/>
      <c r="AR373" s="147"/>
      <c r="AS373" s="147"/>
      <c r="AT373" s="147"/>
      <c r="AU373" s="147"/>
      <c r="AV373" s="193"/>
      <c r="AW373" s="146"/>
      <c r="AX373" s="177">
        <f>AX2*2</f>
        <v>0.16666666666666666</v>
      </c>
      <c r="AY373" s="146"/>
      <c r="AZ373" s="146"/>
      <c r="BA373" s="146"/>
      <c r="BB373" s="146"/>
      <c r="BC373" s="146"/>
      <c r="BD373" s="146"/>
      <c r="BE373" s="146"/>
      <c r="BF373" s="146"/>
      <c r="BG373" s="146"/>
      <c r="BH373" s="146"/>
      <c r="BI373" s="146"/>
      <c r="BJ373" s="146"/>
      <c r="BK373" s="146"/>
      <c r="BL373" s="131"/>
    </row>
    <row r="374" spans="1:64" x14ac:dyDescent="0.25">
      <c r="A374" s="195" t="s">
        <v>496</v>
      </c>
      <c r="B374" s="151">
        <v>0.1</v>
      </c>
      <c r="C374" s="151">
        <f t="shared" si="12"/>
        <v>0.16666666666666666</v>
      </c>
      <c r="D374" s="151"/>
      <c r="E374" s="152">
        <f t="shared" si="13"/>
        <v>0</v>
      </c>
      <c r="F374" s="196"/>
      <c r="G374" s="196"/>
      <c r="H374" s="196"/>
      <c r="I374" s="196"/>
      <c r="J374" s="196"/>
      <c r="K374" s="196"/>
      <c r="L374" s="196"/>
      <c r="M374" s="147"/>
      <c r="N374" s="147"/>
      <c r="O374" s="147"/>
      <c r="P374" s="147"/>
      <c r="Q374" s="147"/>
      <c r="R374" s="147"/>
      <c r="S374" s="147"/>
      <c r="T374" s="147"/>
      <c r="U374" s="147"/>
      <c r="V374" s="147"/>
      <c r="W374" s="147"/>
      <c r="X374" s="147"/>
      <c r="Y374" s="147"/>
      <c r="Z374" s="147"/>
      <c r="AA374" s="147"/>
      <c r="AB374" s="147"/>
      <c r="AC374" s="147"/>
      <c r="AD374" s="147"/>
      <c r="AE374" s="147"/>
      <c r="AF374" s="147"/>
      <c r="AG374" s="147"/>
      <c r="AH374" s="147"/>
      <c r="AI374" s="147"/>
      <c r="AJ374" s="147"/>
      <c r="AK374" s="147"/>
      <c r="AL374" s="147"/>
      <c r="AM374" s="147"/>
      <c r="AN374" s="147"/>
      <c r="AO374" s="147"/>
      <c r="AP374" s="147"/>
      <c r="AQ374" s="147"/>
      <c r="AR374" s="147"/>
      <c r="AS374" s="147"/>
      <c r="AT374" s="147"/>
      <c r="AU374" s="147"/>
      <c r="AV374" s="193"/>
      <c r="AW374" s="146"/>
      <c r="AX374" s="177">
        <f>AX2*2</f>
        <v>0.16666666666666666</v>
      </c>
      <c r="AY374" s="146"/>
      <c r="AZ374" s="146"/>
      <c r="BA374" s="146"/>
      <c r="BB374" s="146"/>
      <c r="BC374" s="146"/>
      <c r="BD374" s="146"/>
      <c r="BE374" s="146"/>
      <c r="BF374" s="146"/>
      <c r="BG374" s="146"/>
      <c r="BH374" s="146"/>
      <c r="BI374" s="146"/>
      <c r="BJ374" s="146"/>
      <c r="BK374" s="146"/>
      <c r="BL374" s="131"/>
    </row>
    <row r="375" spans="1:64" x14ac:dyDescent="0.25">
      <c r="A375" s="198" t="s">
        <v>497</v>
      </c>
      <c r="B375" s="151">
        <v>0.1</v>
      </c>
      <c r="C375" s="151">
        <f t="shared" si="12"/>
        <v>0</v>
      </c>
      <c r="D375" s="151"/>
      <c r="E375" s="152">
        <f t="shared" si="13"/>
        <v>0</v>
      </c>
      <c r="F375" s="196"/>
      <c r="G375" s="196"/>
      <c r="H375" s="196"/>
      <c r="I375" s="196"/>
      <c r="J375" s="196"/>
      <c r="K375" s="196"/>
      <c r="L375" s="196"/>
      <c r="M375" s="147"/>
      <c r="N375" s="147"/>
      <c r="O375" s="147"/>
      <c r="P375" s="147"/>
      <c r="Q375" s="147"/>
      <c r="R375" s="147"/>
      <c r="S375" s="147"/>
      <c r="T375" s="147"/>
      <c r="U375" s="147"/>
      <c r="V375" s="147"/>
      <c r="W375" s="147"/>
      <c r="X375" s="147"/>
      <c r="Y375" s="147"/>
      <c r="Z375" s="147"/>
      <c r="AA375" s="147"/>
      <c r="AB375" s="147"/>
      <c r="AC375" s="147"/>
      <c r="AD375" s="147"/>
      <c r="AE375" s="147"/>
      <c r="AF375" s="147"/>
      <c r="AG375" s="147"/>
      <c r="AH375" s="147"/>
      <c r="AI375" s="147"/>
      <c r="AJ375" s="147"/>
      <c r="AK375" s="147"/>
      <c r="AL375" s="147"/>
      <c r="AM375" s="147"/>
      <c r="AN375" s="147"/>
      <c r="AO375" s="147"/>
      <c r="AP375" s="147"/>
      <c r="AQ375" s="147"/>
      <c r="AR375" s="147"/>
      <c r="AS375" s="147"/>
      <c r="AT375" s="147"/>
      <c r="AU375" s="147"/>
      <c r="AV375" s="193"/>
      <c r="AW375" s="146"/>
      <c r="AX375" s="177"/>
      <c r="AY375" s="146"/>
      <c r="AZ375" s="146"/>
      <c r="BA375" s="146"/>
      <c r="BB375" s="146"/>
      <c r="BC375" s="146"/>
      <c r="BD375" s="146"/>
      <c r="BE375" s="146"/>
      <c r="BF375" s="146"/>
      <c r="BG375" s="146"/>
      <c r="BH375" s="146"/>
      <c r="BI375" s="146"/>
      <c r="BJ375" s="146"/>
      <c r="BK375" s="146"/>
      <c r="BL375" s="131"/>
    </row>
    <row r="376" spans="1:64" x14ac:dyDescent="0.25">
      <c r="A376" s="198" t="s">
        <v>498</v>
      </c>
      <c r="B376" s="151">
        <v>0.1</v>
      </c>
      <c r="C376" s="151">
        <f t="shared" si="12"/>
        <v>0</v>
      </c>
      <c r="D376" s="151"/>
      <c r="E376" s="152">
        <f t="shared" si="13"/>
        <v>0</v>
      </c>
      <c r="F376" s="196"/>
      <c r="G376" s="196"/>
      <c r="H376" s="196"/>
      <c r="I376" s="196"/>
      <c r="J376" s="196"/>
      <c r="K376" s="196"/>
      <c r="L376" s="196"/>
      <c r="M376" s="147"/>
      <c r="N376" s="147"/>
      <c r="O376" s="147"/>
      <c r="P376" s="147"/>
      <c r="Q376" s="147"/>
      <c r="R376" s="147"/>
      <c r="S376" s="147"/>
      <c r="T376" s="147"/>
      <c r="U376" s="147"/>
      <c r="V376" s="147"/>
      <c r="W376" s="147"/>
      <c r="X376" s="147"/>
      <c r="Y376" s="147"/>
      <c r="Z376" s="147"/>
      <c r="AA376" s="147"/>
      <c r="AB376" s="147"/>
      <c r="AC376" s="147"/>
      <c r="AD376" s="147"/>
      <c r="AE376" s="147"/>
      <c r="AF376" s="147"/>
      <c r="AG376" s="147"/>
      <c r="AH376" s="147"/>
      <c r="AI376" s="147"/>
      <c r="AJ376" s="147"/>
      <c r="AK376" s="147"/>
      <c r="AL376" s="147"/>
      <c r="AM376" s="147"/>
      <c r="AN376" s="147"/>
      <c r="AO376" s="147"/>
      <c r="AP376" s="147"/>
      <c r="AQ376" s="147"/>
      <c r="AR376" s="147"/>
      <c r="AS376" s="147"/>
      <c r="AT376" s="147"/>
      <c r="AU376" s="147"/>
      <c r="AV376" s="193"/>
      <c r="AW376" s="146"/>
      <c r="AX376" s="177"/>
      <c r="AY376" s="146"/>
      <c r="AZ376" s="146"/>
      <c r="BA376" s="146"/>
      <c r="BB376" s="146"/>
      <c r="BC376" s="146"/>
      <c r="BD376" s="146"/>
      <c r="BE376" s="146"/>
      <c r="BF376" s="146"/>
      <c r="BG376" s="146"/>
      <c r="BH376" s="146"/>
      <c r="BI376" s="146"/>
      <c r="BJ376" s="146"/>
      <c r="BK376" s="146"/>
      <c r="BL376" s="131"/>
    </row>
    <row r="377" spans="1:64" x14ac:dyDescent="0.25">
      <c r="A377" s="198" t="s">
        <v>499</v>
      </c>
      <c r="B377" s="151">
        <v>0.1</v>
      </c>
      <c r="C377" s="151">
        <f t="shared" si="12"/>
        <v>0</v>
      </c>
      <c r="D377" s="151"/>
      <c r="E377" s="152">
        <f t="shared" si="13"/>
        <v>0</v>
      </c>
      <c r="F377" s="196"/>
      <c r="G377" s="196"/>
      <c r="H377" s="196"/>
      <c r="I377" s="196"/>
      <c r="J377" s="196"/>
      <c r="K377" s="196"/>
      <c r="L377" s="196"/>
      <c r="M377" s="147"/>
      <c r="N377" s="147"/>
      <c r="O377" s="147"/>
      <c r="P377" s="147"/>
      <c r="Q377" s="147"/>
      <c r="R377" s="147"/>
      <c r="S377" s="147"/>
      <c r="T377" s="147"/>
      <c r="U377" s="147"/>
      <c r="V377" s="147"/>
      <c r="W377" s="147"/>
      <c r="X377" s="147"/>
      <c r="Y377" s="147"/>
      <c r="Z377" s="147"/>
      <c r="AA377" s="147"/>
      <c r="AB377" s="147"/>
      <c r="AC377" s="147"/>
      <c r="AD377" s="147"/>
      <c r="AE377" s="147"/>
      <c r="AF377" s="147"/>
      <c r="AG377" s="147"/>
      <c r="AH377" s="147"/>
      <c r="AI377" s="147"/>
      <c r="AJ377" s="147"/>
      <c r="AK377" s="147"/>
      <c r="AL377" s="147"/>
      <c r="AM377" s="147"/>
      <c r="AN377" s="147"/>
      <c r="AO377" s="147"/>
      <c r="AP377" s="147"/>
      <c r="AQ377" s="147"/>
      <c r="AR377" s="147"/>
      <c r="AS377" s="147"/>
      <c r="AT377" s="147"/>
      <c r="AU377" s="147"/>
      <c r="AV377" s="193"/>
      <c r="AW377" s="146"/>
      <c r="AX377" s="177"/>
      <c r="AY377" s="146"/>
      <c r="AZ377" s="146"/>
      <c r="BA377" s="146"/>
      <c r="BB377" s="146"/>
      <c r="BC377" s="146"/>
      <c r="BD377" s="146"/>
      <c r="BE377" s="146"/>
      <c r="BF377" s="146"/>
      <c r="BG377" s="146"/>
      <c r="BH377" s="146"/>
      <c r="BI377" s="146"/>
      <c r="BJ377" s="146"/>
      <c r="BK377" s="146"/>
      <c r="BL377" s="131"/>
    </row>
    <row r="378" spans="1:64" x14ac:dyDescent="0.25">
      <c r="A378" s="198" t="s">
        <v>500</v>
      </c>
      <c r="B378" s="151">
        <v>0.1</v>
      </c>
      <c r="C378" s="151">
        <f t="shared" si="12"/>
        <v>0</v>
      </c>
      <c r="D378" s="151"/>
      <c r="E378" s="152">
        <f t="shared" si="13"/>
        <v>0</v>
      </c>
      <c r="F378" s="196"/>
      <c r="G378" s="196"/>
      <c r="H378" s="196"/>
      <c r="I378" s="196"/>
      <c r="J378" s="196"/>
      <c r="K378" s="196"/>
      <c r="L378" s="196"/>
      <c r="M378" s="147"/>
      <c r="N378" s="147"/>
      <c r="O378" s="147"/>
      <c r="P378" s="147"/>
      <c r="Q378" s="147"/>
      <c r="R378" s="147"/>
      <c r="S378" s="147"/>
      <c r="T378" s="147"/>
      <c r="U378" s="147"/>
      <c r="V378" s="147"/>
      <c r="W378" s="147"/>
      <c r="X378" s="147"/>
      <c r="Y378" s="147"/>
      <c r="Z378" s="147"/>
      <c r="AA378" s="147"/>
      <c r="AB378" s="147"/>
      <c r="AC378" s="147"/>
      <c r="AD378" s="147"/>
      <c r="AE378" s="147"/>
      <c r="AF378" s="147"/>
      <c r="AG378" s="147"/>
      <c r="AH378" s="147"/>
      <c r="AI378" s="147"/>
      <c r="AJ378" s="147"/>
      <c r="AK378" s="147"/>
      <c r="AL378" s="147"/>
      <c r="AM378" s="147"/>
      <c r="AN378" s="147"/>
      <c r="AO378" s="147"/>
      <c r="AP378" s="147"/>
      <c r="AQ378" s="147"/>
      <c r="AR378" s="147"/>
      <c r="AS378" s="147"/>
      <c r="AT378" s="147"/>
      <c r="AU378" s="147"/>
      <c r="AV378" s="193"/>
      <c r="AW378" s="146"/>
      <c r="AX378" s="177">
        <f>AX3*2</f>
        <v>0</v>
      </c>
      <c r="AY378" s="146"/>
      <c r="AZ378" s="146"/>
      <c r="BA378" s="146"/>
      <c r="BB378" s="146"/>
      <c r="BC378" s="146"/>
      <c r="BD378" s="146"/>
      <c r="BE378" s="146"/>
      <c r="BF378" s="146"/>
      <c r="BG378" s="146"/>
      <c r="BH378" s="146"/>
      <c r="BI378" s="146"/>
      <c r="BJ378" s="146"/>
      <c r="BK378" s="146"/>
      <c r="BL378" s="131"/>
    </row>
    <row r="379" spans="1:64" ht="3.75" customHeight="1" x14ac:dyDescent="0.25">
      <c r="A379" s="149"/>
      <c r="B379" s="151">
        <v>0.1</v>
      </c>
      <c r="C379" s="151">
        <f t="shared" si="12"/>
        <v>0</v>
      </c>
      <c r="D379" s="151"/>
      <c r="E379" s="152">
        <f t="shared" si="13"/>
        <v>0</v>
      </c>
      <c r="F379" s="192"/>
      <c r="G379" s="192"/>
      <c r="H379" s="192"/>
      <c r="I379" s="192"/>
      <c r="J379" s="192"/>
      <c r="K379" s="192"/>
      <c r="L379" s="192"/>
      <c r="M379" s="147"/>
      <c r="N379" s="147"/>
      <c r="O379" s="147"/>
      <c r="P379" s="147"/>
      <c r="Q379" s="147"/>
      <c r="R379" s="147"/>
      <c r="S379" s="147"/>
      <c r="T379" s="147"/>
      <c r="U379" s="147"/>
      <c r="V379" s="147"/>
      <c r="W379" s="147"/>
      <c r="X379" s="147"/>
      <c r="Y379" s="147"/>
      <c r="Z379" s="147"/>
      <c r="AA379" s="147"/>
      <c r="AB379" s="147"/>
      <c r="AC379" s="147"/>
      <c r="AD379" s="147"/>
      <c r="AE379" s="147"/>
      <c r="AF379" s="147"/>
      <c r="AG379" s="147"/>
      <c r="AH379" s="147"/>
      <c r="AI379" s="147"/>
      <c r="AJ379" s="147"/>
      <c r="AK379" s="147"/>
      <c r="AL379" s="147"/>
      <c r="AM379" s="147"/>
      <c r="AN379" s="147"/>
      <c r="AO379" s="147"/>
      <c r="AP379" s="147"/>
      <c r="AQ379" s="147"/>
      <c r="AR379" s="147"/>
      <c r="AS379" s="147"/>
      <c r="AT379" s="147"/>
      <c r="AU379" s="147"/>
      <c r="AV379" s="193"/>
      <c r="AW379" s="146"/>
      <c r="AX379" s="146"/>
      <c r="AY379" s="146"/>
      <c r="AZ379" s="146"/>
      <c r="BA379" s="146"/>
      <c r="BB379" s="146"/>
      <c r="BC379" s="146"/>
      <c r="BD379" s="146"/>
      <c r="BE379" s="146"/>
      <c r="BF379" s="146"/>
      <c r="BG379" s="146"/>
      <c r="BH379" s="146"/>
      <c r="BI379" s="146"/>
      <c r="BJ379" s="146"/>
      <c r="BK379" s="146"/>
      <c r="BL379" s="131"/>
    </row>
    <row r="380" spans="1:64" x14ac:dyDescent="0.25">
      <c r="A380" s="195" t="s">
        <v>501</v>
      </c>
      <c r="B380" s="151">
        <v>0.1</v>
      </c>
      <c r="C380" s="151">
        <f t="shared" si="12"/>
        <v>0.83333333333333326</v>
      </c>
      <c r="D380" s="151"/>
      <c r="E380" s="152">
        <f t="shared" si="13"/>
        <v>0</v>
      </c>
      <c r="F380" s="196"/>
      <c r="G380" s="196"/>
      <c r="H380" s="196"/>
      <c r="I380" s="196"/>
      <c r="J380" s="196"/>
      <c r="K380" s="196"/>
      <c r="L380" s="196"/>
      <c r="M380" s="147"/>
      <c r="N380" s="147"/>
      <c r="O380" s="147"/>
      <c r="P380" s="147"/>
      <c r="Q380" s="147"/>
      <c r="R380" s="147"/>
      <c r="S380" s="147"/>
      <c r="T380" s="147"/>
      <c r="U380" s="147"/>
      <c r="V380" s="147"/>
      <c r="W380" s="147"/>
      <c r="X380" s="147"/>
      <c r="Y380" s="147"/>
      <c r="Z380" s="147"/>
      <c r="AA380" s="147"/>
      <c r="AB380" s="147"/>
      <c r="AC380" s="147"/>
      <c r="AD380" s="147"/>
      <c r="AE380" s="147"/>
      <c r="AF380" s="147"/>
      <c r="AG380" s="147"/>
      <c r="AH380" s="147"/>
      <c r="AI380" s="147"/>
      <c r="AJ380" s="147"/>
      <c r="AK380" s="147"/>
      <c r="AL380" s="147"/>
      <c r="AM380" s="147"/>
      <c r="AN380" s="147"/>
      <c r="AO380" s="147"/>
      <c r="AP380" s="147"/>
      <c r="AQ380" s="147"/>
      <c r="AR380" s="147"/>
      <c r="AS380" s="147"/>
      <c r="AT380" s="147"/>
      <c r="AU380" s="147"/>
      <c r="AV380" s="193"/>
      <c r="AW380" s="146">
        <v>0.5</v>
      </c>
      <c r="AX380" s="177">
        <f>AX2*4</f>
        <v>0.33333333333333331</v>
      </c>
      <c r="AY380" s="146"/>
      <c r="AZ380" s="146"/>
      <c r="BA380" s="146"/>
      <c r="BB380" s="146"/>
      <c r="BC380" s="146"/>
      <c r="BD380" s="146"/>
      <c r="BE380" s="146"/>
      <c r="BF380" s="146"/>
      <c r="BG380" s="146"/>
      <c r="BH380" s="146"/>
      <c r="BI380" s="146"/>
      <c r="BJ380" s="146"/>
      <c r="BK380" s="146"/>
      <c r="BL380" s="131"/>
    </row>
    <row r="381" spans="1:64" x14ac:dyDescent="0.25">
      <c r="A381" s="195" t="s">
        <v>502</v>
      </c>
      <c r="B381" s="151">
        <v>0.1</v>
      </c>
      <c r="C381" s="151">
        <f t="shared" si="12"/>
        <v>0.83333333333333326</v>
      </c>
      <c r="D381" s="151"/>
      <c r="E381" s="152">
        <f t="shared" si="13"/>
        <v>0</v>
      </c>
      <c r="F381" s="196"/>
      <c r="G381" s="196"/>
      <c r="H381" s="196"/>
      <c r="I381" s="196"/>
      <c r="J381" s="196"/>
      <c r="K381" s="196"/>
      <c r="L381" s="196"/>
      <c r="M381" s="147"/>
      <c r="N381" s="147"/>
      <c r="O381" s="147"/>
      <c r="P381" s="147"/>
      <c r="Q381" s="147"/>
      <c r="R381" s="147"/>
      <c r="S381" s="147"/>
      <c r="T381" s="147"/>
      <c r="U381" s="147"/>
      <c r="V381" s="147"/>
      <c r="W381" s="147"/>
      <c r="X381" s="147"/>
      <c r="Y381" s="147"/>
      <c r="Z381" s="147"/>
      <c r="AA381" s="147"/>
      <c r="AB381" s="147"/>
      <c r="AC381" s="147"/>
      <c r="AD381" s="147"/>
      <c r="AE381" s="147"/>
      <c r="AF381" s="147"/>
      <c r="AG381" s="147"/>
      <c r="AH381" s="147"/>
      <c r="AI381" s="147"/>
      <c r="AJ381" s="147"/>
      <c r="AK381" s="147"/>
      <c r="AL381" s="147"/>
      <c r="AM381" s="147"/>
      <c r="AN381" s="147"/>
      <c r="AO381" s="147"/>
      <c r="AP381" s="147"/>
      <c r="AQ381" s="147"/>
      <c r="AR381" s="147"/>
      <c r="AS381" s="147"/>
      <c r="AT381" s="147"/>
      <c r="AU381" s="147"/>
      <c r="AV381" s="193"/>
      <c r="AW381" s="146">
        <v>0.5</v>
      </c>
      <c r="AX381" s="177">
        <f>AX2*4</f>
        <v>0.33333333333333331</v>
      </c>
      <c r="AY381" s="146"/>
      <c r="AZ381" s="146"/>
      <c r="BA381" s="146"/>
      <c r="BB381" s="146"/>
      <c r="BC381" s="146"/>
      <c r="BD381" s="146"/>
      <c r="BE381" s="146"/>
      <c r="BF381" s="146"/>
      <c r="BG381" s="146"/>
      <c r="BH381" s="146"/>
      <c r="BI381" s="146"/>
      <c r="BJ381" s="146"/>
      <c r="BK381" s="146"/>
      <c r="BL381" s="131"/>
    </row>
    <row r="382" spans="1:64" x14ac:dyDescent="0.25">
      <c r="A382" s="195" t="s">
        <v>503</v>
      </c>
      <c r="B382" s="151">
        <v>0.1</v>
      </c>
      <c r="C382" s="151">
        <f t="shared" si="12"/>
        <v>0.83333333333333326</v>
      </c>
      <c r="D382" s="151"/>
      <c r="E382" s="152">
        <f t="shared" si="13"/>
        <v>0</v>
      </c>
      <c r="F382" s="196"/>
      <c r="G382" s="196"/>
      <c r="H382" s="196"/>
      <c r="I382" s="196"/>
      <c r="J382" s="196"/>
      <c r="K382" s="196"/>
      <c r="L382" s="196"/>
      <c r="M382" s="147"/>
      <c r="N382" s="147"/>
      <c r="O382" s="147"/>
      <c r="P382" s="147"/>
      <c r="Q382" s="147"/>
      <c r="R382" s="147"/>
      <c r="S382" s="147"/>
      <c r="T382" s="147"/>
      <c r="U382" s="147"/>
      <c r="V382" s="147"/>
      <c r="W382" s="147"/>
      <c r="X382" s="147"/>
      <c r="Y382" s="147"/>
      <c r="Z382" s="147"/>
      <c r="AA382" s="147"/>
      <c r="AB382" s="147"/>
      <c r="AC382" s="147"/>
      <c r="AD382" s="147"/>
      <c r="AE382" s="147"/>
      <c r="AF382" s="147"/>
      <c r="AG382" s="147"/>
      <c r="AH382" s="147"/>
      <c r="AI382" s="147"/>
      <c r="AJ382" s="147"/>
      <c r="AK382" s="147"/>
      <c r="AL382" s="147"/>
      <c r="AM382" s="147"/>
      <c r="AN382" s="147"/>
      <c r="AO382" s="147"/>
      <c r="AP382" s="147"/>
      <c r="AQ382" s="147"/>
      <c r="AR382" s="147"/>
      <c r="AS382" s="147"/>
      <c r="AT382" s="147"/>
      <c r="AU382" s="147"/>
      <c r="AV382" s="193"/>
      <c r="AW382" s="146">
        <v>0.5</v>
      </c>
      <c r="AX382" s="177">
        <f>AX2*4</f>
        <v>0.33333333333333331</v>
      </c>
      <c r="AY382" s="146"/>
      <c r="AZ382" s="146"/>
      <c r="BA382" s="146"/>
      <c r="BB382" s="146"/>
      <c r="BC382" s="146"/>
      <c r="BD382" s="146"/>
      <c r="BE382" s="146"/>
      <c r="BF382" s="146"/>
      <c r="BG382" s="146"/>
      <c r="BH382" s="146"/>
      <c r="BI382" s="146"/>
      <c r="BJ382" s="146"/>
      <c r="BK382" s="146"/>
      <c r="BL382" s="131"/>
    </row>
    <row r="383" spans="1:64" x14ac:dyDescent="0.25">
      <c r="A383" s="198" t="s">
        <v>504</v>
      </c>
      <c r="B383" s="151">
        <v>0.1</v>
      </c>
      <c r="C383" s="151">
        <f t="shared" si="12"/>
        <v>0</v>
      </c>
      <c r="D383" s="151"/>
      <c r="E383" s="152">
        <f t="shared" si="13"/>
        <v>0</v>
      </c>
      <c r="F383" s="196"/>
      <c r="G383" s="196"/>
      <c r="H383" s="196"/>
      <c r="I383" s="196"/>
      <c r="J383" s="196"/>
      <c r="K383" s="196"/>
      <c r="L383" s="196"/>
      <c r="M383" s="147"/>
      <c r="N383" s="147"/>
      <c r="O383" s="147"/>
      <c r="P383" s="147"/>
      <c r="Q383" s="147"/>
      <c r="R383" s="147"/>
      <c r="S383" s="147"/>
      <c r="T383" s="147"/>
      <c r="U383" s="147"/>
      <c r="V383" s="147"/>
      <c r="W383" s="147"/>
      <c r="X383" s="147"/>
      <c r="Y383" s="147"/>
      <c r="Z383" s="147"/>
      <c r="AA383" s="147"/>
      <c r="AB383" s="147"/>
      <c r="AC383" s="147"/>
      <c r="AD383" s="147"/>
      <c r="AE383" s="147"/>
      <c r="AF383" s="147"/>
      <c r="AG383" s="147"/>
      <c r="AH383" s="147"/>
      <c r="AI383" s="147"/>
      <c r="AJ383" s="147"/>
      <c r="AK383" s="147"/>
      <c r="AL383" s="147"/>
      <c r="AM383" s="147"/>
      <c r="AN383" s="147"/>
      <c r="AO383" s="147"/>
      <c r="AP383" s="147"/>
      <c r="AQ383" s="147"/>
      <c r="AR383" s="147"/>
      <c r="AS383" s="147"/>
      <c r="AT383" s="147"/>
      <c r="AU383" s="147"/>
      <c r="AV383" s="193"/>
      <c r="AW383" s="146"/>
      <c r="AX383" s="177"/>
      <c r="AY383" s="146"/>
      <c r="AZ383" s="146"/>
      <c r="BA383" s="146"/>
      <c r="BB383" s="146"/>
      <c r="BC383" s="146"/>
      <c r="BD383" s="146"/>
      <c r="BE383" s="146"/>
      <c r="BF383" s="146"/>
      <c r="BG383" s="146"/>
      <c r="BH383" s="146"/>
      <c r="BI383" s="146"/>
      <c r="BJ383" s="146"/>
      <c r="BK383" s="146"/>
      <c r="BL383" s="131"/>
    </row>
    <row r="384" spans="1:64" x14ac:dyDescent="0.25">
      <c r="A384" s="198" t="s">
        <v>505</v>
      </c>
      <c r="B384" s="151">
        <v>0.1</v>
      </c>
      <c r="C384" s="151">
        <f t="shared" si="12"/>
        <v>0</v>
      </c>
      <c r="D384" s="151"/>
      <c r="E384" s="152">
        <f t="shared" si="13"/>
        <v>0</v>
      </c>
      <c r="F384" s="196"/>
      <c r="G384" s="196"/>
      <c r="H384" s="196"/>
      <c r="I384" s="196"/>
      <c r="J384" s="196"/>
      <c r="K384" s="196"/>
      <c r="L384" s="196"/>
      <c r="M384" s="147"/>
      <c r="N384" s="147"/>
      <c r="O384" s="147"/>
      <c r="P384" s="147"/>
      <c r="Q384" s="147"/>
      <c r="R384" s="147"/>
      <c r="S384" s="147"/>
      <c r="T384" s="147"/>
      <c r="U384" s="147"/>
      <c r="V384" s="147"/>
      <c r="W384" s="147"/>
      <c r="X384" s="147"/>
      <c r="Y384" s="147"/>
      <c r="Z384" s="147"/>
      <c r="AA384" s="147"/>
      <c r="AB384" s="147"/>
      <c r="AC384" s="147"/>
      <c r="AD384" s="147"/>
      <c r="AE384" s="147"/>
      <c r="AF384" s="147"/>
      <c r="AG384" s="147"/>
      <c r="AH384" s="147"/>
      <c r="AI384" s="147"/>
      <c r="AJ384" s="147"/>
      <c r="AK384" s="147"/>
      <c r="AL384" s="147"/>
      <c r="AM384" s="147"/>
      <c r="AN384" s="147"/>
      <c r="AO384" s="147"/>
      <c r="AP384" s="147"/>
      <c r="AQ384" s="147"/>
      <c r="AR384" s="147"/>
      <c r="AS384" s="147"/>
      <c r="AT384" s="147"/>
      <c r="AU384" s="147"/>
      <c r="AV384" s="193"/>
      <c r="AW384" s="146"/>
      <c r="AX384" s="177"/>
      <c r="AY384" s="146"/>
      <c r="AZ384" s="146"/>
      <c r="BA384" s="146"/>
      <c r="BB384" s="146"/>
      <c r="BC384" s="146"/>
      <c r="BD384" s="146"/>
      <c r="BE384" s="146"/>
      <c r="BF384" s="146"/>
      <c r="BG384" s="146"/>
      <c r="BH384" s="146"/>
      <c r="BI384" s="146"/>
      <c r="BJ384" s="146"/>
      <c r="BK384" s="146"/>
      <c r="BL384" s="131"/>
    </row>
    <row r="385" spans="1:64" x14ac:dyDescent="0.25">
      <c r="A385" s="198" t="s">
        <v>506</v>
      </c>
      <c r="B385" s="151">
        <v>0.1</v>
      </c>
      <c r="C385" s="151">
        <f t="shared" si="12"/>
        <v>0</v>
      </c>
      <c r="D385" s="151"/>
      <c r="E385" s="152">
        <f t="shared" si="13"/>
        <v>0</v>
      </c>
      <c r="F385" s="196"/>
      <c r="G385" s="196"/>
      <c r="H385" s="196"/>
      <c r="I385" s="196"/>
      <c r="J385" s="196"/>
      <c r="K385" s="196"/>
      <c r="L385" s="196"/>
      <c r="M385" s="147"/>
      <c r="N385" s="147"/>
      <c r="O385" s="147"/>
      <c r="P385" s="147"/>
      <c r="Q385" s="147"/>
      <c r="R385" s="147"/>
      <c r="S385" s="147"/>
      <c r="T385" s="147"/>
      <c r="U385" s="147"/>
      <c r="V385" s="147"/>
      <c r="W385" s="147"/>
      <c r="X385" s="147"/>
      <c r="Y385" s="147"/>
      <c r="Z385" s="147"/>
      <c r="AA385" s="147"/>
      <c r="AB385" s="147"/>
      <c r="AC385" s="147"/>
      <c r="AD385" s="147"/>
      <c r="AE385" s="147"/>
      <c r="AF385" s="147"/>
      <c r="AG385" s="147"/>
      <c r="AH385" s="147"/>
      <c r="AI385" s="147"/>
      <c r="AJ385" s="147"/>
      <c r="AK385" s="147"/>
      <c r="AL385" s="147"/>
      <c r="AM385" s="147"/>
      <c r="AN385" s="147"/>
      <c r="AO385" s="147"/>
      <c r="AP385" s="147"/>
      <c r="AQ385" s="147"/>
      <c r="AR385" s="147"/>
      <c r="AS385" s="147"/>
      <c r="AT385" s="147"/>
      <c r="AU385" s="147"/>
      <c r="AV385" s="193"/>
      <c r="AW385" s="146"/>
      <c r="AX385" s="177"/>
      <c r="AY385" s="146"/>
      <c r="AZ385" s="146"/>
      <c r="BA385" s="146"/>
      <c r="BB385" s="146"/>
      <c r="BC385" s="146"/>
      <c r="BD385" s="146"/>
      <c r="BE385" s="146"/>
      <c r="BF385" s="146"/>
      <c r="BG385" s="146"/>
      <c r="BH385" s="146"/>
      <c r="BI385" s="146"/>
      <c r="BJ385" s="146"/>
      <c r="BK385" s="146"/>
      <c r="BL385" s="131"/>
    </row>
    <row r="386" spans="1:64" x14ac:dyDescent="0.25">
      <c r="A386" s="198" t="s">
        <v>507</v>
      </c>
      <c r="B386" s="151">
        <v>0.1</v>
      </c>
      <c r="C386" s="151">
        <f t="shared" si="12"/>
        <v>0</v>
      </c>
      <c r="D386" s="151"/>
      <c r="E386" s="152">
        <f t="shared" si="13"/>
        <v>0</v>
      </c>
      <c r="F386" s="196"/>
      <c r="G386" s="196"/>
      <c r="H386" s="196"/>
      <c r="I386" s="196"/>
      <c r="J386" s="196"/>
      <c r="K386" s="196"/>
      <c r="L386" s="196"/>
      <c r="M386" s="147"/>
      <c r="N386" s="147"/>
      <c r="O386" s="147"/>
      <c r="P386" s="147"/>
      <c r="Q386" s="147"/>
      <c r="R386" s="147"/>
      <c r="S386" s="147"/>
      <c r="T386" s="147"/>
      <c r="U386" s="147"/>
      <c r="V386" s="147"/>
      <c r="W386" s="147"/>
      <c r="X386" s="147"/>
      <c r="Y386" s="147"/>
      <c r="Z386" s="147"/>
      <c r="AA386" s="147"/>
      <c r="AB386" s="147"/>
      <c r="AC386" s="147"/>
      <c r="AD386" s="147"/>
      <c r="AE386" s="147"/>
      <c r="AF386" s="147"/>
      <c r="AG386" s="147"/>
      <c r="AH386" s="147"/>
      <c r="AI386" s="147"/>
      <c r="AJ386" s="147"/>
      <c r="AK386" s="147"/>
      <c r="AL386" s="147"/>
      <c r="AM386" s="147"/>
      <c r="AN386" s="147"/>
      <c r="AO386" s="147"/>
      <c r="AP386" s="147"/>
      <c r="AQ386" s="147"/>
      <c r="AR386" s="147"/>
      <c r="AS386" s="147"/>
      <c r="AT386" s="147"/>
      <c r="AU386" s="147"/>
      <c r="AV386" s="193"/>
      <c r="AW386" s="146"/>
      <c r="AX386" s="177"/>
      <c r="AY386" s="146"/>
      <c r="AZ386" s="146"/>
      <c r="BA386" s="146"/>
      <c r="BB386" s="146"/>
      <c r="BC386" s="146"/>
      <c r="BD386" s="146"/>
      <c r="BE386" s="146"/>
      <c r="BF386" s="146"/>
      <c r="BG386" s="146"/>
      <c r="BH386" s="146"/>
      <c r="BI386" s="146"/>
      <c r="BJ386" s="146"/>
      <c r="BK386" s="146"/>
      <c r="BL386" s="131"/>
    </row>
    <row r="387" spans="1:64" x14ac:dyDescent="0.25">
      <c r="A387" s="198" t="s">
        <v>508</v>
      </c>
      <c r="B387" s="151">
        <v>0.1</v>
      </c>
      <c r="C387" s="151">
        <f t="shared" si="12"/>
        <v>0</v>
      </c>
      <c r="D387" s="151"/>
      <c r="E387" s="152">
        <f t="shared" si="13"/>
        <v>0</v>
      </c>
      <c r="F387" s="196"/>
      <c r="G387" s="196"/>
      <c r="H387" s="196"/>
      <c r="I387" s="196"/>
      <c r="J387" s="196"/>
      <c r="K387" s="196"/>
      <c r="L387" s="196"/>
      <c r="M387" s="147"/>
      <c r="N387" s="147"/>
      <c r="O387" s="147"/>
      <c r="P387" s="147"/>
      <c r="Q387" s="147"/>
      <c r="R387" s="147"/>
      <c r="S387" s="147"/>
      <c r="T387" s="147"/>
      <c r="U387" s="147"/>
      <c r="V387" s="147"/>
      <c r="W387" s="147"/>
      <c r="X387" s="147"/>
      <c r="Y387" s="147"/>
      <c r="Z387" s="147"/>
      <c r="AA387" s="147"/>
      <c r="AB387" s="147"/>
      <c r="AC387" s="147"/>
      <c r="AD387" s="147"/>
      <c r="AE387" s="147"/>
      <c r="AF387" s="147"/>
      <c r="AG387" s="147"/>
      <c r="AH387" s="147"/>
      <c r="AI387" s="147"/>
      <c r="AJ387" s="147"/>
      <c r="AK387" s="147"/>
      <c r="AL387" s="147"/>
      <c r="AM387" s="147"/>
      <c r="AN387" s="147"/>
      <c r="AO387" s="147"/>
      <c r="AP387" s="147"/>
      <c r="AQ387" s="147"/>
      <c r="AR387" s="147"/>
      <c r="AS387" s="147"/>
      <c r="AT387" s="147"/>
      <c r="AU387" s="147"/>
      <c r="AV387" s="193"/>
      <c r="AW387" s="146"/>
      <c r="AX387" s="177">
        <f>AX6*2</f>
        <v>0</v>
      </c>
      <c r="AY387" s="146"/>
      <c r="AZ387" s="146"/>
      <c r="BA387" s="146"/>
      <c r="BB387" s="146"/>
      <c r="BC387" s="146"/>
      <c r="BD387" s="146"/>
      <c r="BE387" s="146"/>
      <c r="BF387" s="146"/>
      <c r="BG387" s="146"/>
      <c r="BH387" s="146"/>
      <c r="BI387" s="146"/>
      <c r="BJ387" s="146"/>
      <c r="BK387" s="146"/>
      <c r="BL387" s="131"/>
    </row>
    <row r="388" spans="1:64" x14ac:dyDescent="0.25">
      <c r="A388" s="198" t="s">
        <v>509</v>
      </c>
      <c r="B388" s="151">
        <v>0.1</v>
      </c>
      <c r="C388" s="151">
        <f t="shared" si="12"/>
        <v>0</v>
      </c>
      <c r="D388" s="151"/>
      <c r="E388" s="152">
        <f t="shared" si="13"/>
        <v>0</v>
      </c>
      <c r="F388" s="196"/>
      <c r="G388" s="196"/>
      <c r="H388" s="196"/>
      <c r="I388" s="196"/>
      <c r="J388" s="196"/>
      <c r="K388" s="196"/>
      <c r="L388" s="196"/>
      <c r="M388" s="147"/>
      <c r="N388" s="147"/>
      <c r="O388" s="147"/>
      <c r="P388" s="147"/>
      <c r="Q388" s="147"/>
      <c r="R388" s="147"/>
      <c r="S388" s="147"/>
      <c r="T388" s="147"/>
      <c r="U388" s="147"/>
      <c r="V388" s="147"/>
      <c r="W388" s="147"/>
      <c r="X388" s="147"/>
      <c r="Y388" s="147"/>
      <c r="Z388" s="147"/>
      <c r="AA388" s="147"/>
      <c r="AB388" s="147"/>
      <c r="AC388" s="147"/>
      <c r="AD388" s="147"/>
      <c r="AE388" s="147"/>
      <c r="AF388" s="147"/>
      <c r="AG388" s="147"/>
      <c r="AH388" s="147"/>
      <c r="AI388" s="147"/>
      <c r="AJ388" s="147"/>
      <c r="AK388" s="147"/>
      <c r="AL388" s="147"/>
      <c r="AM388" s="147"/>
      <c r="AN388" s="147"/>
      <c r="AO388" s="147"/>
      <c r="AP388" s="147"/>
      <c r="AQ388" s="147"/>
      <c r="AR388" s="147"/>
      <c r="AS388" s="147"/>
      <c r="AT388" s="147"/>
      <c r="AU388" s="147"/>
      <c r="AV388" s="193"/>
      <c r="AW388" s="146"/>
      <c r="AX388" s="177">
        <f>AX7*2</f>
        <v>0</v>
      </c>
      <c r="AY388" s="146"/>
      <c r="AZ388" s="146"/>
      <c r="BA388" s="146"/>
      <c r="BB388" s="146"/>
      <c r="BC388" s="146"/>
      <c r="BD388" s="146"/>
      <c r="BE388" s="146"/>
      <c r="BF388" s="146"/>
      <c r="BG388" s="146"/>
      <c r="BH388" s="146"/>
      <c r="BI388" s="146"/>
      <c r="BJ388" s="146"/>
      <c r="BK388" s="146"/>
      <c r="BL388" s="131"/>
    </row>
    <row r="389" spans="1:64" ht="15" customHeight="1" x14ac:dyDescent="0.25">
      <c r="A389" s="149"/>
      <c r="B389" s="151">
        <v>0.1</v>
      </c>
      <c r="C389" s="151">
        <f t="shared" si="12"/>
        <v>0</v>
      </c>
      <c r="D389" s="151"/>
      <c r="E389" s="152">
        <f t="shared" si="13"/>
        <v>0</v>
      </c>
      <c r="F389" s="192"/>
      <c r="G389" s="192"/>
      <c r="H389" s="192"/>
      <c r="I389" s="192"/>
      <c r="J389" s="192"/>
      <c r="K389" s="192"/>
      <c r="L389" s="192"/>
      <c r="M389" s="147"/>
      <c r="N389" s="147"/>
      <c r="O389" s="147"/>
      <c r="P389" s="147"/>
      <c r="Q389" s="147"/>
      <c r="R389" s="147"/>
      <c r="S389" s="147"/>
      <c r="T389" s="147"/>
      <c r="U389" s="147"/>
      <c r="V389" s="147"/>
      <c r="W389" s="147"/>
      <c r="X389" s="147"/>
      <c r="Y389" s="147"/>
      <c r="Z389" s="147"/>
      <c r="AA389" s="147"/>
      <c r="AB389" s="147"/>
      <c r="AC389" s="147"/>
      <c r="AD389" s="147"/>
      <c r="AE389" s="147"/>
      <c r="AF389" s="147"/>
      <c r="AG389" s="147"/>
      <c r="AH389" s="147"/>
      <c r="AI389" s="147"/>
      <c r="AJ389" s="147"/>
      <c r="AK389" s="147"/>
      <c r="AL389" s="147"/>
      <c r="AM389" s="147"/>
      <c r="AN389" s="147"/>
      <c r="AO389" s="147"/>
      <c r="AP389" s="147"/>
      <c r="AQ389" s="147"/>
      <c r="AR389" s="147"/>
      <c r="AS389" s="147"/>
      <c r="AT389" s="147"/>
      <c r="AU389" s="147"/>
      <c r="AV389" s="193"/>
      <c r="AW389" s="182"/>
      <c r="AX389" s="182"/>
      <c r="AY389" s="182"/>
      <c r="AZ389" s="182"/>
      <c r="BA389" s="182"/>
      <c r="BB389" s="182"/>
      <c r="BC389" s="182"/>
      <c r="BD389" s="182"/>
      <c r="BE389" s="182"/>
      <c r="BF389" s="182"/>
      <c r="BG389" s="182"/>
      <c r="BH389" s="182"/>
      <c r="BI389" s="182"/>
      <c r="BJ389" s="182"/>
      <c r="BK389" s="182"/>
      <c r="BL389" s="131"/>
    </row>
    <row r="390" spans="1:64" x14ac:dyDescent="0.25">
      <c r="A390" s="198" t="s">
        <v>510</v>
      </c>
      <c r="B390" s="151">
        <v>0.1</v>
      </c>
      <c r="C390" s="151">
        <f t="shared" ref="C390:C453" si="14">SUM(M390:AY390)</f>
        <v>0</v>
      </c>
      <c r="D390" s="151"/>
      <c r="E390" s="152">
        <f t="shared" si="13"/>
        <v>0</v>
      </c>
      <c r="F390" s="196"/>
      <c r="G390" s="196"/>
      <c r="H390" s="196"/>
      <c r="I390" s="196"/>
      <c r="J390" s="196"/>
      <c r="K390" s="196"/>
      <c r="L390" s="196"/>
      <c r="M390" s="147"/>
      <c r="N390" s="147"/>
      <c r="O390" s="147"/>
      <c r="P390" s="147"/>
      <c r="Q390" s="147"/>
      <c r="R390" s="147"/>
      <c r="S390" s="147"/>
      <c r="T390" s="147"/>
      <c r="U390" s="147"/>
      <c r="V390" s="147"/>
      <c r="W390" s="147"/>
      <c r="X390" s="147"/>
      <c r="Y390" s="147"/>
      <c r="Z390" s="147"/>
      <c r="AA390" s="147"/>
      <c r="AB390" s="147"/>
      <c r="AC390" s="147"/>
      <c r="AD390" s="147"/>
      <c r="AE390" s="147"/>
      <c r="AF390" s="147"/>
      <c r="AG390" s="147"/>
      <c r="AH390" s="147"/>
      <c r="AI390" s="147"/>
      <c r="AJ390" s="147"/>
      <c r="AK390" s="147"/>
      <c r="AL390" s="147"/>
      <c r="AM390" s="147"/>
      <c r="AN390" s="147"/>
      <c r="AO390" s="147"/>
      <c r="AP390" s="147"/>
      <c r="AQ390" s="147"/>
      <c r="AR390" s="147"/>
      <c r="AS390" s="147"/>
      <c r="AT390" s="147"/>
      <c r="AU390" s="147"/>
      <c r="AV390" s="193"/>
      <c r="AW390" s="146"/>
      <c r="AX390" s="177">
        <f>AX8*2</f>
        <v>0</v>
      </c>
      <c r="AY390" s="146"/>
      <c r="AZ390" s="146"/>
      <c r="BA390" s="146"/>
      <c r="BB390" s="146"/>
      <c r="BC390" s="146"/>
      <c r="BD390" s="146"/>
      <c r="BE390" s="146"/>
      <c r="BF390" s="146"/>
      <c r="BG390" s="146"/>
      <c r="BH390" s="146"/>
      <c r="BI390" s="146"/>
      <c r="BJ390" s="146"/>
      <c r="BK390" s="146"/>
      <c r="BL390" s="131"/>
    </row>
    <row r="391" spans="1:64" x14ac:dyDescent="0.25">
      <c r="A391" s="198" t="s">
        <v>511</v>
      </c>
      <c r="B391" s="151">
        <v>0.1</v>
      </c>
      <c r="C391" s="151">
        <f t="shared" si="14"/>
        <v>0</v>
      </c>
      <c r="D391" s="151"/>
      <c r="E391" s="152">
        <f t="shared" si="13"/>
        <v>0</v>
      </c>
      <c r="F391" s="196"/>
      <c r="G391" s="196"/>
      <c r="H391" s="196"/>
      <c r="I391" s="196"/>
      <c r="J391" s="196"/>
      <c r="K391" s="196"/>
      <c r="L391" s="196"/>
      <c r="M391" s="147"/>
      <c r="N391" s="147"/>
      <c r="O391" s="147"/>
      <c r="P391" s="147"/>
      <c r="Q391" s="147"/>
      <c r="R391" s="147"/>
      <c r="S391" s="147"/>
      <c r="T391" s="147"/>
      <c r="U391" s="147"/>
      <c r="V391" s="147"/>
      <c r="W391" s="147"/>
      <c r="X391" s="147"/>
      <c r="Y391" s="147"/>
      <c r="Z391" s="147"/>
      <c r="AA391" s="147"/>
      <c r="AB391" s="147"/>
      <c r="AC391" s="147"/>
      <c r="AD391" s="147"/>
      <c r="AE391" s="147"/>
      <c r="AF391" s="147"/>
      <c r="AG391" s="147"/>
      <c r="AH391" s="147"/>
      <c r="AI391" s="147"/>
      <c r="AJ391" s="147"/>
      <c r="AK391" s="147"/>
      <c r="AL391" s="147"/>
      <c r="AM391" s="147"/>
      <c r="AN391" s="147"/>
      <c r="AO391" s="147"/>
      <c r="AP391" s="147"/>
      <c r="AQ391" s="147"/>
      <c r="AR391" s="147"/>
      <c r="AS391" s="147"/>
      <c r="AT391" s="147"/>
      <c r="AU391" s="147"/>
      <c r="AV391" s="193"/>
      <c r="AW391" s="146"/>
      <c r="AX391" s="177">
        <f>AX11*2</f>
        <v>0</v>
      </c>
      <c r="AY391" s="146"/>
      <c r="AZ391" s="146"/>
      <c r="BA391" s="146"/>
      <c r="BB391" s="146"/>
      <c r="BC391" s="146"/>
      <c r="BD391" s="146"/>
      <c r="BE391" s="146"/>
      <c r="BF391" s="146"/>
      <c r="BG391" s="146"/>
      <c r="BH391" s="146"/>
      <c r="BI391" s="146"/>
      <c r="BJ391" s="146"/>
      <c r="BK391" s="146"/>
      <c r="BL391" s="131"/>
    </row>
    <row r="392" spans="1:64" x14ac:dyDescent="0.25">
      <c r="A392" s="198" t="s">
        <v>512</v>
      </c>
      <c r="B392" s="151">
        <v>0.1</v>
      </c>
      <c r="C392" s="151">
        <f t="shared" si="14"/>
        <v>0</v>
      </c>
      <c r="D392" s="151"/>
      <c r="E392" s="152">
        <f t="shared" si="13"/>
        <v>0</v>
      </c>
      <c r="F392" s="196"/>
      <c r="G392" s="196"/>
      <c r="H392" s="196"/>
      <c r="I392" s="196"/>
      <c r="J392" s="196"/>
      <c r="K392" s="196"/>
      <c r="L392" s="196"/>
      <c r="M392" s="147"/>
      <c r="N392" s="147"/>
      <c r="O392" s="147"/>
      <c r="P392" s="147"/>
      <c r="Q392" s="147"/>
      <c r="R392" s="147"/>
      <c r="S392" s="147"/>
      <c r="T392" s="147"/>
      <c r="U392" s="147"/>
      <c r="V392" s="147"/>
      <c r="W392" s="147"/>
      <c r="X392" s="147"/>
      <c r="Y392" s="147"/>
      <c r="Z392" s="147"/>
      <c r="AA392" s="147"/>
      <c r="AB392" s="147"/>
      <c r="AC392" s="147"/>
      <c r="AD392" s="147"/>
      <c r="AE392" s="147"/>
      <c r="AF392" s="147"/>
      <c r="AG392" s="147"/>
      <c r="AH392" s="147"/>
      <c r="AI392" s="147"/>
      <c r="AJ392" s="147"/>
      <c r="AK392" s="147"/>
      <c r="AL392" s="147"/>
      <c r="AM392" s="147"/>
      <c r="AN392" s="147"/>
      <c r="AO392" s="147"/>
      <c r="AP392" s="147"/>
      <c r="AQ392" s="147"/>
      <c r="AR392" s="147"/>
      <c r="AS392" s="147"/>
      <c r="AT392" s="147"/>
      <c r="AU392" s="147"/>
      <c r="AV392" s="193"/>
      <c r="AW392" s="182"/>
      <c r="AX392" s="199"/>
      <c r="AY392" s="182"/>
      <c r="AZ392" s="182"/>
      <c r="BA392" s="182"/>
      <c r="BB392" s="182"/>
      <c r="BC392" s="182"/>
      <c r="BD392" s="182"/>
      <c r="BE392" s="182"/>
      <c r="BF392" s="182"/>
      <c r="BG392" s="182"/>
      <c r="BH392" s="182"/>
      <c r="BI392" s="182"/>
      <c r="BJ392" s="182"/>
      <c r="BK392" s="182"/>
      <c r="BL392" s="131"/>
    </row>
    <row r="393" spans="1:64" x14ac:dyDescent="0.25">
      <c r="A393" s="175" t="s">
        <v>513</v>
      </c>
      <c r="B393" s="151">
        <v>0.1</v>
      </c>
      <c r="C393" s="151">
        <f t="shared" si="14"/>
        <v>0</v>
      </c>
      <c r="D393" s="151"/>
      <c r="E393" s="152">
        <f t="shared" si="13"/>
        <v>0</v>
      </c>
      <c r="F393" s="196"/>
      <c r="G393" s="196"/>
      <c r="H393" s="196"/>
      <c r="I393" s="196"/>
      <c r="J393" s="196"/>
      <c r="K393" s="196"/>
      <c r="L393" s="196"/>
      <c r="M393" s="147"/>
      <c r="N393" s="147"/>
      <c r="O393" s="147"/>
      <c r="P393" s="147"/>
      <c r="Q393" s="147"/>
      <c r="R393" s="147"/>
      <c r="S393" s="147"/>
      <c r="T393" s="147"/>
      <c r="U393" s="147"/>
      <c r="V393" s="147"/>
      <c r="W393" s="147"/>
      <c r="X393" s="147"/>
      <c r="Y393" s="147"/>
      <c r="Z393" s="147"/>
      <c r="AA393" s="147"/>
      <c r="AB393" s="147"/>
      <c r="AC393" s="147"/>
      <c r="AD393" s="147"/>
      <c r="AE393" s="147"/>
      <c r="AF393" s="147"/>
      <c r="AG393" s="147"/>
      <c r="AH393" s="147"/>
      <c r="AI393" s="147"/>
      <c r="AJ393" s="147"/>
      <c r="AK393" s="147"/>
      <c r="AL393" s="147"/>
      <c r="AM393" s="147"/>
      <c r="AN393" s="147"/>
      <c r="AO393" s="147"/>
      <c r="AP393" s="147"/>
      <c r="AQ393" s="147"/>
      <c r="AR393" s="147"/>
      <c r="AS393" s="147"/>
      <c r="AT393" s="147"/>
      <c r="AU393" s="147"/>
      <c r="AV393" s="193"/>
      <c r="AW393" s="182"/>
      <c r="AX393" s="199"/>
      <c r="AY393" s="182"/>
      <c r="AZ393" s="182"/>
      <c r="BA393" s="182"/>
      <c r="BB393" s="182"/>
      <c r="BC393" s="182"/>
      <c r="BD393" s="182"/>
      <c r="BE393" s="182"/>
      <c r="BF393" s="182"/>
      <c r="BG393" s="182"/>
      <c r="BH393" s="182"/>
      <c r="BI393" s="182"/>
      <c r="BJ393" s="182"/>
      <c r="BK393" s="182"/>
      <c r="BL393" s="131"/>
    </row>
    <row r="394" spans="1:64" x14ac:dyDescent="0.25">
      <c r="A394" s="175" t="s">
        <v>514</v>
      </c>
      <c r="B394" s="151">
        <v>0.1</v>
      </c>
      <c r="C394" s="151">
        <f t="shared" si="14"/>
        <v>0</v>
      </c>
      <c r="D394" s="151"/>
      <c r="E394" s="152">
        <f t="shared" si="13"/>
        <v>0</v>
      </c>
      <c r="F394" s="196"/>
      <c r="G394" s="196"/>
      <c r="H394" s="196"/>
      <c r="I394" s="196"/>
      <c r="J394" s="196"/>
      <c r="K394" s="196"/>
      <c r="L394" s="196"/>
      <c r="M394" s="147"/>
      <c r="N394" s="147"/>
      <c r="O394" s="147"/>
      <c r="P394" s="147"/>
      <c r="Q394" s="147"/>
      <c r="R394" s="147"/>
      <c r="S394" s="147"/>
      <c r="T394" s="147"/>
      <c r="U394" s="147"/>
      <c r="V394" s="147"/>
      <c r="W394" s="147"/>
      <c r="X394" s="147"/>
      <c r="Y394" s="147"/>
      <c r="Z394" s="147"/>
      <c r="AA394" s="147"/>
      <c r="AB394" s="147"/>
      <c r="AC394" s="147"/>
      <c r="AD394" s="147"/>
      <c r="AE394" s="147"/>
      <c r="AF394" s="147"/>
      <c r="AG394" s="147"/>
      <c r="AH394" s="147"/>
      <c r="AI394" s="147"/>
      <c r="AJ394" s="147"/>
      <c r="AK394" s="147"/>
      <c r="AL394" s="147"/>
      <c r="AM394" s="147"/>
      <c r="AN394" s="147"/>
      <c r="AO394" s="147"/>
      <c r="AP394" s="147"/>
      <c r="AQ394" s="147"/>
      <c r="AR394" s="147"/>
      <c r="AS394" s="147"/>
      <c r="AT394" s="147"/>
      <c r="AU394" s="147"/>
      <c r="AV394" s="193"/>
      <c r="AW394" s="182"/>
      <c r="AX394" s="199"/>
      <c r="AY394" s="182"/>
      <c r="AZ394" s="182"/>
      <c r="BA394" s="182"/>
      <c r="BB394" s="182"/>
      <c r="BC394" s="182"/>
      <c r="BD394" s="182"/>
      <c r="BE394" s="182"/>
      <c r="BF394" s="182"/>
      <c r="BG394" s="182"/>
      <c r="BH394" s="182"/>
      <c r="BI394" s="182"/>
      <c r="BJ394" s="182"/>
      <c r="BK394" s="182"/>
      <c r="BL394" s="131"/>
    </row>
    <row r="395" spans="1:64" x14ac:dyDescent="0.25">
      <c r="A395" s="175" t="s">
        <v>515</v>
      </c>
      <c r="B395" s="151">
        <v>0.1</v>
      </c>
      <c r="C395" s="151">
        <f t="shared" si="14"/>
        <v>0</v>
      </c>
      <c r="D395" s="151"/>
      <c r="E395" s="152">
        <f t="shared" si="13"/>
        <v>0</v>
      </c>
      <c r="F395" s="196"/>
      <c r="G395" s="196"/>
      <c r="H395" s="196"/>
      <c r="I395" s="196"/>
      <c r="J395" s="196"/>
      <c r="K395" s="196"/>
      <c r="L395" s="196"/>
      <c r="M395" s="147"/>
      <c r="N395" s="147"/>
      <c r="O395" s="147"/>
      <c r="P395" s="147"/>
      <c r="Q395" s="147"/>
      <c r="R395" s="147"/>
      <c r="S395" s="147"/>
      <c r="T395" s="147"/>
      <c r="U395" s="147"/>
      <c r="V395" s="147"/>
      <c r="W395" s="147"/>
      <c r="X395" s="147"/>
      <c r="Y395" s="147"/>
      <c r="Z395" s="147"/>
      <c r="AA395" s="147"/>
      <c r="AB395" s="147"/>
      <c r="AC395" s="147"/>
      <c r="AD395" s="147"/>
      <c r="AE395" s="147"/>
      <c r="AF395" s="147"/>
      <c r="AG395" s="147"/>
      <c r="AH395" s="147"/>
      <c r="AI395" s="147"/>
      <c r="AJ395" s="147"/>
      <c r="AK395" s="147"/>
      <c r="AL395" s="147"/>
      <c r="AM395" s="147"/>
      <c r="AN395" s="147"/>
      <c r="AO395" s="147"/>
      <c r="AP395" s="147"/>
      <c r="AQ395" s="147"/>
      <c r="AR395" s="147"/>
      <c r="AS395" s="147"/>
      <c r="AT395" s="147"/>
      <c r="AU395" s="147"/>
      <c r="AV395" s="193"/>
      <c r="AW395" s="182"/>
      <c r="AX395" s="199"/>
      <c r="AY395" s="182"/>
      <c r="AZ395" s="182"/>
      <c r="BA395" s="182"/>
      <c r="BB395" s="182"/>
      <c r="BC395" s="182"/>
      <c r="BD395" s="182"/>
      <c r="BE395" s="182"/>
      <c r="BF395" s="182"/>
      <c r="BG395" s="182"/>
      <c r="BH395" s="182"/>
      <c r="BI395" s="182"/>
      <c r="BJ395" s="182"/>
      <c r="BK395" s="182"/>
      <c r="BL395" s="131"/>
    </row>
    <row r="396" spans="1:64" x14ac:dyDescent="0.25">
      <c r="A396" s="175" t="s">
        <v>516</v>
      </c>
      <c r="B396" s="151">
        <v>0.1</v>
      </c>
      <c r="C396" s="151">
        <f t="shared" si="14"/>
        <v>0</v>
      </c>
      <c r="D396" s="151"/>
      <c r="E396" s="152">
        <f t="shared" si="13"/>
        <v>0</v>
      </c>
      <c r="F396" s="196"/>
      <c r="G396" s="196"/>
      <c r="H396" s="196"/>
      <c r="I396" s="196"/>
      <c r="J396" s="196"/>
      <c r="K396" s="196"/>
      <c r="L396" s="196"/>
      <c r="M396" s="147"/>
      <c r="N396" s="147"/>
      <c r="O396" s="147"/>
      <c r="P396" s="147"/>
      <c r="Q396" s="147"/>
      <c r="R396" s="147"/>
      <c r="S396" s="147"/>
      <c r="T396" s="147"/>
      <c r="U396" s="147"/>
      <c r="V396" s="147"/>
      <c r="W396" s="147"/>
      <c r="X396" s="147"/>
      <c r="Y396" s="147"/>
      <c r="Z396" s="147"/>
      <c r="AA396" s="147"/>
      <c r="AB396" s="147"/>
      <c r="AC396" s="147"/>
      <c r="AD396" s="147"/>
      <c r="AE396" s="147"/>
      <c r="AF396" s="147"/>
      <c r="AG396" s="147"/>
      <c r="AH396" s="147"/>
      <c r="AI396" s="147"/>
      <c r="AJ396" s="147"/>
      <c r="AK396" s="147"/>
      <c r="AL396" s="147"/>
      <c r="AM396" s="147"/>
      <c r="AN396" s="147"/>
      <c r="AO396" s="147"/>
      <c r="AP396" s="147"/>
      <c r="AQ396" s="147"/>
      <c r="AR396" s="147"/>
      <c r="AS396" s="147"/>
      <c r="AT396" s="147"/>
      <c r="AU396" s="147"/>
      <c r="AV396" s="193"/>
      <c r="AW396" s="182"/>
      <c r="AX396" s="199"/>
      <c r="AY396" s="182"/>
      <c r="AZ396" s="182"/>
      <c r="BA396" s="182"/>
      <c r="BB396" s="182"/>
      <c r="BC396" s="182"/>
      <c r="BD396" s="182"/>
      <c r="BE396" s="182"/>
      <c r="BF396" s="182"/>
      <c r="BG396" s="182"/>
      <c r="BH396" s="182"/>
      <c r="BI396" s="182"/>
      <c r="BJ396" s="182"/>
      <c r="BK396" s="182"/>
      <c r="BL396" s="131"/>
    </row>
    <row r="397" spans="1:64" x14ac:dyDescent="0.25">
      <c r="A397" s="175" t="s">
        <v>517</v>
      </c>
      <c r="B397" s="151">
        <v>0.1</v>
      </c>
      <c r="C397" s="151">
        <f t="shared" si="14"/>
        <v>0</v>
      </c>
      <c r="D397" s="151"/>
      <c r="E397" s="152">
        <f t="shared" si="13"/>
        <v>0</v>
      </c>
      <c r="F397" s="196"/>
      <c r="G397" s="196"/>
      <c r="H397" s="196"/>
      <c r="I397" s="196"/>
      <c r="J397" s="196"/>
      <c r="K397" s="196"/>
      <c r="L397" s="196"/>
      <c r="M397" s="147"/>
      <c r="N397" s="147"/>
      <c r="O397" s="147"/>
      <c r="P397" s="147"/>
      <c r="Q397" s="147"/>
      <c r="R397" s="147"/>
      <c r="S397" s="147"/>
      <c r="T397" s="147"/>
      <c r="U397" s="147"/>
      <c r="V397" s="147"/>
      <c r="W397" s="147"/>
      <c r="X397" s="147"/>
      <c r="Y397" s="147"/>
      <c r="Z397" s="147"/>
      <c r="AA397" s="147"/>
      <c r="AB397" s="147"/>
      <c r="AC397" s="147"/>
      <c r="AD397" s="147"/>
      <c r="AE397" s="147"/>
      <c r="AF397" s="147"/>
      <c r="AG397" s="147"/>
      <c r="AH397" s="147"/>
      <c r="AI397" s="147"/>
      <c r="AJ397" s="147"/>
      <c r="AK397" s="147"/>
      <c r="AL397" s="147"/>
      <c r="AM397" s="147"/>
      <c r="AN397" s="147"/>
      <c r="AO397" s="147"/>
      <c r="AP397" s="147"/>
      <c r="AQ397" s="147"/>
      <c r="AR397" s="147"/>
      <c r="AS397" s="147"/>
      <c r="AT397" s="147"/>
      <c r="AU397" s="147"/>
      <c r="AV397" s="193"/>
      <c r="AW397" s="182"/>
      <c r="AX397" s="199"/>
      <c r="AY397" s="182"/>
      <c r="AZ397" s="182"/>
      <c r="BA397" s="182"/>
      <c r="BB397" s="182"/>
      <c r="BC397" s="182"/>
      <c r="BD397" s="182"/>
      <c r="BE397" s="182"/>
      <c r="BF397" s="182"/>
      <c r="BG397" s="182"/>
      <c r="BH397" s="182"/>
      <c r="BI397" s="182"/>
      <c r="BJ397" s="182"/>
      <c r="BK397" s="182"/>
      <c r="BL397" s="131"/>
    </row>
    <row r="398" spans="1:64" x14ac:dyDescent="0.25">
      <c r="A398" s="175" t="s">
        <v>518</v>
      </c>
      <c r="B398" s="151">
        <v>0.1</v>
      </c>
      <c r="C398" s="151">
        <f t="shared" si="14"/>
        <v>0</v>
      </c>
      <c r="D398" s="151"/>
      <c r="E398" s="152">
        <f t="shared" si="13"/>
        <v>0</v>
      </c>
      <c r="F398" s="196"/>
      <c r="G398" s="196"/>
      <c r="H398" s="196"/>
      <c r="I398" s="196"/>
      <c r="J398" s="196"/>
      <c r="K398" s="196"/>
      <c r="L398" s="196"/>
      <c r="M398" s="147"/>
      <c r="N398" s="147"/>
      <c r="O398" s="147"/>
      <c r="P398" s="147"/>
      <c r="Q398" s="147"/>
      <c r="R398" s="147"/>
      <c r="S398" s="147"/>
      <c r="T398" s="147"/>
      <c r="U398" s="147"/>
      <c r="V398" s="147"/>
      <c r="W398" s="147"/>
      <c r="X398" s="147"/>
      <c r="Y398" s="147"/>
      <c r="Z398" s="147"/>
      <c r="AA398" s="147"/>
      <c r="AB398" s="147"/>
      <c r="AC398" s="147"/>
      <c r="AD398" s="147"/>
      <c r="AE398" s="147"/>
      <c r="AF398" s="147"/>
      <c r="AG398" s="147"/>
      <c r="AH398" s="147"/>
      <c r="AI398" s="147"/>
      <c r="AJ398" s="147"/>
      <c r="AK398" s="147"/>
      <c r="AL398" s="147"/>
      <c r="AM398" s="147"/>
      <c r="AN398" s="147"/>
      <c r="AO398" s="147"/>
      <c r="AP398" s="147"/>
      <c r="AQ398" s="147"/>
      <c r="AR398" s="147"/>
      <c r="AS398" s="147"/>
      <c r="AT398" s="147"/>
      <c r="AU398" s="147"/>
      <c r="AV398" s="193"/>
      <c r="AW398" s="182"/>
      <c r="AX398" s="199"/>
      <c r="AY398" s="182"/>
      <c r="AZ398" s="182"/>
      <c r="BA398" s="182"/>
      <c r="BB398" s="182"/>
      <c r="BC398" s="182"/>
      <c r="BD398" s="182"/>
      <c r="BE398" s="182"/>
      <c r="BF398" s="182"/>
      <c r="BG398" s="182"/>
      <c r="BH398" s="182"/>
      <c r="BI398" s="182"/>
      <c r="BJ398" s="182"/>
      <c r="BK398" s="182"/>
      <c r="BL398" s="131"/>
    </row>
    <row r="399" spans="1:64" x14ac:dyDescent="0.25">
      <c r="A399" s="175" t="s">
        <v>519</v>
      </c>
      <c r="B399" s="151">
        <v>0.1</v>
      </c>
      <c r="C399" s="151">
        <f t="shared" si="14"/>
        <v>0</v>
      </c>
      <c r="D399" s="151"/>
      <c r="E399" s="152">
        <f t="shared" si="13"/>
        <v>0</v>
      </c>
      <c r="F399" s="196"/>
      <c r="G399" s="196"/>
      <c r="H399" s="196"/>
      <c r="I399" s="196"/>
      <c r="J399" s="196"/>
      <c r="K399" s="196"/>
      <c r="L399" s="196"/>
      <c r="M399" s="147"/>
      <c r="N399" s="147"/>
      <c r="O399" s="147"/>
      <c r="P399" s="147"/>
      <c r="Q399" s="147"/>
      <c r="R399" s="147"/>
      <c r="S399" s="147"/>
      <c r="T399" s="147"/>
      <c r="U399" s="147"/>
      <c r="V399" s="147"/>
      <c r="W399" s="147"/>
      <c r="X399" s="147"/>
      <c r="Y399" s="147"/>
      <c r="Z399" s="147"/>
      <c r="AA399" s="147"/>
      <c r="AB399" s="147"/>
      <c r="AC399" s="147"/>
      <c r="AD399" s="147"/>
      <c r="AE399" s="147"/>
      <c r="AF399" s="147"/>
      <c r="AG399" s="147"/>
      <c r="AH399" s="147"/>
      <c r="AI399" s="147"/>
      <c r="AJ399" s="147"/>
      <c r="AK399" s="147"/>
      <c r="AL399" s="147"/>
      <c r="AM399" s="147"/>
      <c r="AN399" s="147"/>
      <c r="AO399" s="147"/>
      <c r="AP399" s="147"/>
      <c r="AQ399" s="147"/>
      <c r="AR399" s="147"/>
      <c r="AS399" s="147"/>
      <c r="AT399" s="147"/>
      <c r="AU399" s="147"/>
      <c r="AV399" s="193"/>
      <c r="AW399" s="182"/>
      <c r="AX399" s="199"/>
      <c r="AY399" s="182"/>
      <c r="AZ399" s="182"/>
      <c r="BA399" s="182"/>
      <c r="BB399" s="182"/>
      <c r="BC399" s="182"/>
      <c r="BD399" s="182"/>
      <c r="BE399" s="182"/>
      <c r="BF399" s="182"/>
      <c r="BG399" s="182"/>
      <c r="BH399" s="182"/>
      <c r="BI399" s="182"/>
      <c r="BJ399" s="182"/>
      <c r="BK399" s="182"/>
      <c r="BL399" s="131"/>
    </row>
    <row r="400" spans="1:64" ht="15" customHeight="1" x14ac:dyDescent="0.25">
      <c r="A400" s="149"/>
      <c r="B400" s="151">
        <v>0.1</v>
      </c>
      <c r="C400" s="151">
        <f t="shared" si="14"/>
        <v>0</v>
      </c>
      <c r="D400" s="151"/>
      <c r="E400" s="152">
        <f t="shared" si="13"/>
        <v>0</v>
      </c>
      <c r="F400" s="192"/>
      <c r="G400" s="192"/>
      <c r="H400" s="192"/>
      <c r="I400" s="192"/>
      <c r="J400" s="192"/>
      <c r="K400" s="192"/>
      <c r="L400" s="192"/>
      <c r="M400" s="147"/>
      <c r="N400" s="147"/>
      <c r="O400" s="147"/>
      <c r="P400" s="147"/>
      <c r="Q400" s="147"/>
      <c r="R400" s="147"/>
      <c r="S400" s="147"/>
      <c r="T400" s="147"/>
      <c r="U400" s="147"/>
      <c r="V400" s="147"/>
      <c r="W400" s="147"/>
      <c r="X400" s="147"/>
      <c r="Y400" s="147"/>
      <c r="Z400" s="147"/>
      <c r="AA400" s="147"/>
      <c r="AB400" s="147"/>
      <c r="AC400" s="147"/>
      <c r="AD400" s="147"/>
      <c r="AE400" s="147"/>
      <c r="AF400" s="147"/>
      <c r="AG400" s="147"/>
      <c r="AH400" s="147"/>
      <c r="AI400" s="147"/>
      <c r="AJ400" s="147"/>
      <c r="AK400" s="147"/>
      <c r="AL400" s="147"/>
      <c r="AM400" s="147"/>
      <c r="AN400" s="147"/>
      <c r="AO400" s="147"/>
      <c r="AP400" s="147"/>
      <c r="AQ400" s="147"/>
      <c r="AR400" s="147"/>
      <c r="AS400" s="147"/>
      <c r="AT400" s="147"/>
      <c r="AU400" s="147"/>
      <c r="AV400" s="193"/>
      <c r="AW400" s="182"/>
      <c r="AX400" s="182"/>
      <c r="AY400" s="182"/>
      <c r="AZ400" s="182"/>
      <c r="BA400" s="182"/>
      <c r="BB400" s="182"/>
      <c r="BC400" s="182"/>
      <c r="BD400" s="182"/>
      <c r="BE400" s="182"/>
      <c r="BF400" s="182"/>
      <c r="BG400" s="182"/>
      <c r="BH400" s="182"/>
      <c r="BI400" s="182"/>
      <c r="BJ400" s="182"/>
      <c r="BK400" s="182"/>
      <c r="BL400" s="131"/>
    </row>
    <row r="401" spans="1:64" x14ac:dyDescent="0.25">
      <c r="A401" s="195" t="s">
        <v>520</v>
      </c>
      <c r="B401" s="151">
        <v>0.1</v>
      </c>
      <c r="C401" s="151">
        <f t="shared" si="14"/>
        <v>8.3333333333333329E-2</v>
      </c>
      <c r="D401" s="151"/>
      <c r="E401" s="152">
        <f t="shared" si="13"/>
        <v>0</v>
      </c>
      <c r="F401" s="196"/>
      <c r="G401" s="196"/>
      <c r="H401" s="196"/>
      <c r="I401" s="196"/>
      <c r="J401" s="196"/>
      <c r="K401" s="196"/>
      <c r="L401" s="196"/>
      <c r="M401" s="147"/>
      <c r="N401" s="147"/>
      <c r="O401" s="147"/>
      <c r="P401" s="147"/>
      <c r="Q401" s="147"/>
      <c r="R401" s="147"/>
      <c r="S401" s="147"/>
      <c r="T401" s="147"/>
      <c r="U401" s="147"/>
      <c r="V401" s="147"/>
      <c r="W401" s="147"/>
      <c r="X401" s="147"/>
      <c r="Y401" s="147"/>
      <c r="Z401" s="147"/>
      <c r="AA401" s="147"/>
      <c r="AB401" s="147"/>
      <c r="AC401" s="147"/>
      <c r="AD401" s="147"/>
      <c r="AE401" s="147"/>
      <c r="AF401" s="147"/>
      <c r="AG401" s="147"/>
      <c r="AH401" s="147"/>
      <c r="AI401" s="147"/>
      <c r="AJ401" s="147"/>
      <c r="AK401" s="147"/>
      <c r="AL401" s="147"/>
      <c r="AM401" s="147"/>
      <c r="AN401" s="147"/>
      <c r="AO401" s="147"/>
      <c r="AP401" s="147"/>
      <c r="AQ401" s="147"/>
      <c r="AR401" s="147"/>
      <c r="AS401" s="147"/>
      <c r="AT401" s="147"/>
      <c r="AU401" s="147"/>
      <c r="AV401" s="193"/>
      <c r="AW401" s="146"/>
      <c r="AX401" s="177">
        <f>AX2</f>
        <v>8.3333333333333329E-2</v>
      </c>
      <c r="AY401" s="146"/>
      <c r="AZ401" s="146"/>
      <c r="BA401" s="177">
        <f>BA2*5</f>
        <v>0.41666666666666663</v>
      </c>
      <c r="BB401" s="146"/>
      <c r="BC401" s="146"/>
      <c r="BD401" s="146"/>
      <c r="BE401" s="146"/>
      <c r="BF401" s="146"/>
      <c r="BG401" s="146"/>
      <c r="BH401" s="146"/>
      <c r="BI401" s="146"/>
      <c r="BJ401" s="146"/>
      <c r="BK401" s="146"/>
      <c r="BL401" s="131"/>
    </row>
    <row r="402" spans="1:64" x14ac:dyDescent="0.25">
      <c r="A402" s="195" t="s">
        <v>521</v>
      </c>
      <c r="B402" s="151">
        <v>0.1</v>
      </c>
      <c r="C402" s="151">
        <f t="shared" si="14"/>
        <v>8.3333333333333329E-2</v>
      </c>
      <c r="D402" s="151"/>
      <c r="E402" s="152">
        <f t="shared" si="13"/>
        <v>0</v>
      </c>
      <c r="F402" s="196"/>
      <c r="G402" s="196"/>
      <c r="H402" s="196"/>
      <c r="I402" s="196"/>
      <c r="J402" s="196"/>
      <c r="K402" s="196"/>
      <c r="L402" s="196"/>
      <c r="M402" s="147"/>
      <c r="N402" s="147"/>
      <c r="O402" s="147"/>
      <c r="P402" s="147"/>
      <c r="Q402" s="147"/>
      <c r="R402" s="147"/>
      <c r="S402" s="147"/>
      <c r="T402" s="147"/>
      <c r="U402" s="147"/>
      <c r="V402" s="147"/>
      <c r="W402" s="147"/>
      <c r="X402" s="147"/>
      <c r="Y402" s="147"/>
      <c r="Z402" s="147"/>
      <c r="AA402" s="147"/>
      <c r="AB402" s="147"/>
      <c r="AC402" s="147"/>
      <c r="AD402" s="147"/>
      <c r="AE402" s="147"/>
      <c r="AF402" s="147"/>
      <c r="AG402" s="147"/>
      <c r="AH402" s="147"/>
      <c r="AI402" s="147"/>
      <c r="AJ402" s="147"/>
      <c r="AK402" s="147"/>
      <c r="AL402" s="147"/>
      <c r="AM402" s="147"/>
      <c r="AN402" s="147"/>
      <c r="AO402" s="147"/>
      <c r="AP402" s="147"/>
      <c r="AQ402" s="147"/>
      <c r="AR402" s="147"/>
      <c r="AS402" s="147"/>
      <c r="AT402" s="147"/>
      <c r="AU402" s="147"/>
      <c r="AV402" s="193"/>
      <c r="AW402" s="146"/>
      <c r="AX402" s="177">
        <f>AX2</f>
        <v>8.3333333333333329E-2</v>
      </c>
      <c r="AY402" s="146"/>
      <c r="AZ402" s="146"/>
      <c r="BA402" s="177">
        <f>BA2*5</f>
        <v>0.41666666666666663</v>
      </c>
      <c r="BB402" s="146"/>
      <c r="BC402" s="146"/>
      <c r="BD402" s="146"/>
      <c r="BE402" s="146"/>
      <c r="BF402" s="146"/>
      <c r="BG402" s="146"/>
      <c r="BH402" s="146"/>
      <c r="BI402" s="146"/>
      <c r="BJ402" s="146"/>
      <c r="BK402" s="146"/>
      <c r="BL402" s="131"/>
    </row>
    <row r="403" spans="1:64" x14ac:dyDescent="0.25">
      <c r="A403" s="195" t="s">
        <v>522</v>
      </c>
      <c r="B403" s="151">
        <v>0.1</v>
      </c>
      <c r="C403" s="151">
        <f t="shared" si="14"/>
        <v>0</v>
      </c>
      <c r="D403" s="151"/>
      <c r="E403" s="152">
        <f t="shared" si="13"/>
        <v>0</v>
      </c>
      <c r="F403" s="196"/>
      <c r="G403" s="196"/>
      <c r="H403" s="196"/>
      <c r="I403" s="196"/>
      <c r="J403" s="196"/>
      <c r="K403" s="196"/>
      <c r="L403" s="196"/>
      <c r="M403" s="147"/>
      <c r="N403" s="147"/>
      <c r="O403" s="147"/>
      <c r="P403" s="147"/>
      <c r="Q403" s="147"/>
      <c r="R403" s="147"/>
      <c r="S403" s="147"/>
      <c r="T403" s="147"/>
      <c r="U403" s="147"/>
      <c r="V403" s="147"/>
      <c r="W403" s="147"/>
      <c r="X403" s="147"/>
      <c r="Y403" s="147"/>
      <c r="Z403" s="147"/>
      <c r="AA403" s="147"/>
      <c r="AB403" s="147"/>
      <c r="AC403" s="147"/>
      <c r="AD403" s="147"/>
      <c r="AE403" s="147"/>
      <c r="AF403" s="147"/>
      <c r="AG403" s="147"/>
      <c r="AH403" s="147"/>
      <c r="AI403" s="147"/>
      <c r="AJ403" s="147"/>
      <c r="AK403" s="147"/>
      <c r="AL403" s="147"/>
      <c r="AM403" s="147"/>
      <c r="AN403" s="147"/>
      <c r="AO403" s="147"/>
      <c r="AP403" s="147"/>
      <c r="AQ403" s="147"/>
      <c r="AR403" s="147"/>
      <c r="AS403" s="147"/>
      <c r="AT403" s="147"/>
      <c r="AU403" s="147"/>
      <c r="AV403" s="193"/>
      <c r="AW403" s="146"/>
      <c r="AX403" s="146"/>
      <c r="AY403" s="146"/>
      <c r="AZ403" s="146"/>
      <c r="BA403" s="177">
        <f>BA2*5</f>
        <v>0.41666666666666663</v>
      </c>
      <c r="BB403" s="146"/>
      <c r="BC403" s="146"/>
      <c r="BD403" s="146"/>
      <c r="BE403" s="146"/>
      <c r="BF403" s="146"/>
      <c r="BG403" s="146"/>
      <c r="BH403" s="146"/>
      <c r="BI403" s="146"/>
      <c r="BJ403" s="146"/>
      <c r="BK403" s="146"/>
      <c r="BL403" s="131"/>
    </row>
    <row r="404" spans="1:64" x14ac:dyDescent="0.25">
      <c r="A404" s="195" t="s">
        <v>523</v>
      </c>
      <c r="B404" s="151">
        <v>0.1</v>
      </c>
      <c r="C404" s="151">
        <f t="shared" si="14"/>
        <v>0</v>
      </c>
      <c r="D404" s="151"/>
      <c r="E404" s="152">
        <f t="shared" si="13"/>
        <v>0</v>
      </c>
      <c r="F404" s="196"/>
      <c r="G404" s="196"/>
      <c r="H404" s="196"/>
      <c r="I404" s="196"/>
      <c r="J404" s="196"/>
      <c r="K404" s="196"/>
      <c r="L404" s="196"/>
      <c r="M404" s="147"/>
      <c r="N404" s="147"/>
      <c r="O404" s="147"/>
      <c r="P404" s="147"/>
      <c r="Q404" s="147"/>
      <c r="R404" s="147"/>
      <c r="S404" s="147"/>
      <c r="T404" s="147"/>
      <c r="U404" s="147"/>
      <c r="V404" s="147"/>
      <c r="W404" s="147"/>
      <c r="X404" s="147"/>
      <c r="Y404" s="147"/>
      <c r="Z404" s="147"/>
      <c r="AA404" s="147"/>
      <c r="AB404" s="147"/>
      <c r="AC404" s="147"/>
      <c r="AD404" s="147"/>
      <c r="AE404" s="147"/>
      <c r="AF404" s="147"/>
      <c r="AG404" s="147"/>
      <c r="AH404" s="147"/>
      <c r="AI404" s="147"/>
      <c r="AJ404" s="147"/>
      <c r="AK404" s="147"/>
      <c r="AL404" s="147"/>
      <c r="AM404" s="147"/>
      <c r="AN404" s="147"/>
      <c r="AO404" s="147"/>
      <c r="AP404" s="147"/>
      <c r="AQ404" s="147"/>
      <c r="AR404" s="147"/>
      <c r="AS404" s="147"/>
      <c r="AT404" s="147"/>
      <c r="AU404" s="147"/>
      <c r="AV404" s="193"/>
      <c r="AW404" s="146"/>
      <c r="AX404" s="146"/>
      <c r="AY404" s="146"/>
      <c r="AZ404" s="146"/>
      <c r="BA404" s="177">
        <f>BA2*5</f>
        <v>0.41666666666666663</v>
      </c>
      <c r="BB404" s="146"/>
      <c r="BC404" s="146"/>
      <c r="BD404" s="146"/>
      <c r="BE404" s="146"/>
      <c r="BF404" s="146"/>
      <c r="BG404" s="146"/>
      <c r="BH404" s="146"/>
      <c r="BI404" s="146"/>
      <c r="BJ404" s="146"/>
      <c r="BK404" s="146"/>
      <c r="BL404" s="131"/>
    </row>
    <row r="405" spans="1:64" ht="3.75" customHeight="1" x14ac:dyDescent="0.25">
      <c r="A405" s="149"/>
      <c r="B405" s="151">
        <v>0.1</v>
      </c>
      <c r="C405" s="151">
        <f t="shared" si="14"/>
        <v>0</v>
      </c>
      <c r="D405" s="151"/>
      <c r="E405" s="152">
        <f t="shared" si="13"/>
        <v>0</v>
      </c>
      <c r="F405" s="192"/>
      <c r="G405" s="192"/>
      <c r="H405" s="192"/>
      <c r="I405" s="192"/>
      <c r="J405" s="192"/>
      <c r="K405" s="192"/>
      <c r="L405" s="192"/>
      <c r="M405" s="147"/>
      <c r="N405" s="147"/>
      <c r="O405" s="147"/>
      <c r="P405" s="147"/>
      <c r="Q405" s="147"/>
      <c r="R405" s="147"/>
      <c r="S405" s="147"/>
      <c r="T405" s="147"/>
      <c r="U405" s="147"/>
      <c r="V405" s="147"/>
      <c r="W405" s="147"/>
      <c r="X405" s="147"/>
      <c r="Y405" s="147"/>
      <c r="Z405" s="147"/>
      <c r="AA405" s="147"/>
      <c r="AB405" s="147"/>
      <c r="AC405" s="147"/>
      <c r="AD405" s="147"/>
      <c r="AE405" s="147"/>
      <c r="AF405" s="147"/>
      <c r="AG405" s="147"/>
      <c r="AH405" s="147"/>
      <c r="AI405" s="147"/>
      <c r="AJ405" s="147"/>
      <c r="AK405" s="147"/>
      <c r="AL405" s="147"/>
      <c r="AM405" s="147"/>
      <c r="AN405" s="147"/>
      <c r="AO405" s="147"/>
      <c r="AP405" s="147"/>
      <c r="AQ405" s="147"/>
      <c r="AR405" s="147"/>
      <c r="AS405" s="147"/>
      <c r="AT405" s="147"/>
      <c r="AU405" s="147"/>
      <c r="AV405" s="193"/>
      <c r="AW405" s="146"/>
      <c r="AX405" s="146"/>
      <c r="AY405" s="146"/>
      <c r="AZ405" s="146"/>
      <c r="BA405" s="146"/>
      <c r="BB405" s="146"/>
      <c r="BC405" s="146"/>
      <c r="BD405" s="146"/>
      <c r="BE405" s="146"/>
      <c r="BF405" s="146"/>
      <c r="BG405" s="146"/>
      <c r="BH405" s="146"/>
      <c r="BI405" s="146"/>
      <c r="BJ405" s="146"/>
      <c r="BK405" s="146"/>
      <c r="BL405" s="131"/>
    </row>
    <row r="406" spans="1:64" x14ac:dyDescent="0.25">
      <c r="A406" s="195" t="s">
        <v>524</v>
      </c>
      <c r="B406" s="151">
        <v>0.1</v>
      </c>
      <c r="C406" s="151">
        <f t="shared" si="14"/>
        <v>8.3333333333333329E-2</v>
      </c>
      <c r="D406" s="151"/>
      <c r="E406" s="152">
        <f t="shared" si="13"/>
        <v>0</v>
      </c>
      <c r="F406" s="196"/>
      <c r="G406" s="196"/>
      <c r="H406" s="196"/>
      <c r="I406" s="196"/>
      <c r="J406" s="196"/>
      <c r="K406" s="196"/>
      <c r="L406" s="196"/>
      <c r="M406" s="147"/>
      <c r="N406" s="147"/>
      <c r="O406" s="147"/>
      <c r="P406" s="147"/>
      <c r="Q406" s="147"/>
      <c r="R406" s="147"/>
      <c r="S406" s="147"/>
      <c r="T406" s="147"/>
      <c r="U406" s="147"/>
      <c r="V406" s="147"/>
      <c r="W406" s="147"/>
      <c r="X406" s="147"/>
      <c r="Y406" s="147"/>
      <c r="Z406" s="147"/>
      <c r="AA406" s="147"/>
      <c r="AB406" s="147"/>
      <c r="AC406" s="147"/>
      <c r="AD406" s="147"/>
      <c r="AE406" s="147"/>
      <c r="AF406" s="147"/>
      <c r="AG406" s="147"/>
      <c r="AH406" s="147"/>
      <c r="AI406" s="147"/>
      <c r="AJ406" s="147"/>
      <c r="AK406" s="147"/>
      <c r="AL406" s="147"/>
      <c r="AM406" s="147"/>
      <c r="AN406" s="147"/>
      <c r="AO406" s="147"/>
      <c r="AP406" s="147"/>
      <c r="AQ406" s="147"/>
      <c r="AR406" s="147"/>
      <c r="AS406" s="147"/>
      <c r="AT406" s="147"/>
      <c r="AU406" s="147"/>
      <c r="AV406" s="193"/>
      <c r="AW406" s="146"/>
      <c r="AX406" s="177">
        <f>AX2</f>
        <v>8.3333333333333329E-2</v>
      </c>
      <c r="AY406" s="146"/>
      <c r="AZ406" s="146"/>
      <c r="BA406" s="177">
        <f>BA2*5</f>
        <v>0.41666666666666663</v>
      </c>
      <c r="BB406" s="146"/>
      <c r="BC406" s="146"/>
      <c r="BD406" s="146"/>
      <c r="BE406" s="146"/>
      <c r="BF406" s="146"/>
      <c r="BG406" s="146"/>
      <c r="BH406" s="146"/>
      <c r="BI406" s="146"/>
      <c r="BJ406" s="146"/>
      <c r="BK406" s="146"/>
      <c r="BL406" s="131"/>
    </row>
    <row r="407" spans="1:64" x14ac:dyDescent="0.25">
      <c r="A407" s="195" t="s">
        <v>525</v>
      </c>
      <c r="B407" s="151">
        <v>0.1</v>
      </c>
      <c r="C407" s="151">
        <f t="shared" si="14"/>
        <v>8.3333333333333329E-2</v>
      </c>
      <c r="D407" s="151"/>
      <c r="E407" s="152">
        <f t="shared" si="13"/>
        <v>0</v>
      </c>
      <c r="F407" s="196"/>
      <c r="G407" s="196"/>
      <c r="H407" s="196"/>
      <c r="I407" s="196"/>
      <c r="J407" s="196"/>
      <c r="K407" s="196"/>
      <c r="L407" s="196"/>
      <c r="M407" s="147"/>
      <c r="N407" s="147"/>
      <c r="O407" s="147"/>
      <c r="P407" s="147"/>
      <c r="Q407" s="147"/>
      <c r="R407" s="147"/>
      <c r="S407" s="147"/>
      <c r="T407" s="147"/>
      <c r="U407" s="147"/>
      <c r="V407" s="147"/>
      <c r="W407" s="147"/>
      <c r="X407" s="147"/>
      <c r="Y407" s="147"/>
      <c r="Z407" s="147"/>
      <c r="AA407" s="147"/>
      <c r="AB407" s="147"/>
      <c r="AC407" s="147"/>
      <c r="AD407" s="147"/>
      <c r="AE407" s="147"/>
      <c r="AF407" s="147"/>
      <c r="AG407" s="147"/>
      <c r="AH407" s="147"/>
      <c r="AI407" s="147"/>
      <c r="AJ407" s="147"/>
      <c r="AK407" s="147"/>
      <c r="AL407" s="147"/>
      <c r="AM407" s="147"/>
      <c r="AN407" s="147"/>
      <c r="AO407" s="147"/>
      <c r="AP407" s="147"/>
      <c r="AQ407" s="147"/>
      <c r="AR407" s="147"/>
      <c r="AS407" s="147"/>
      <c r="AT407" s="147"/>
      <c r="AU407" s="147"/>
      <c r="AV407" s="193"/>
      <c r="AW407" s="146"/>
      <c r="AX407" s="177">
        <f>AX2</f>
        <v>8.3333333333333329E-2</v>
      </c>
      <c r="AY407" s="146"/>
      <c r="AZ407" s="146"/>
      <c r="BA407" s="177">
        <f>BA2*5</f>
        <v>0.41666666666666663</v>
      </c>
      <c r="BB407" s="146"/>
      <c r="BC407" s="146"/>
      <c r="BD407" s="146"/>
      <c r="BE407" s="146"/>
      <c r="BF407" s="146"/>
      <c r="BG407" s="146"/>
      <c r="BH407" s="146"/>
      <c r="BI407" s="146"/>
      <c r="BJ407" s="146"/>
      <c r="BK407" s="146"/>
      <c r="BL407" s="131"/>
    </row>
    <row r="408" spans="1:64" x14ac:dyDescent="0.25">
      <c r="A408" s="195" t="s">
        <v>526</v>
      </c>
      <c r="B408" s="151">
        <v>0.1</v>
      </c>
      <c r="C408" s="151">
        <f t="shared" si="14"/>
        <v>0</v>
      </c>
      <c r="D408" s="151"/>
      <c r="E408" s="152">
        <f t="shared" si="13"/>
        <v>0</v>
      </c>
      <c r="F408" s="196"/>
      <c r="G408" s="196"/>
      <c r="H408" s="196"/>
      <c r="I408" s="196"/>
      <c r="J408" s="196"/>
      <c r="K408" s="196"/>
      <c r="L408" s="196"/>
      <c r="M408" s="147"/>
      <c r="N408" s="147"/>
      <c r="O408" s="147"/>
      <c r="P408" s="147"/>
      <c r="Q408" s="147"/>
      <c r="R408" s="147"/>
      <c r="S408" s="147"/>
      <c r="T408" s="147"/>
      <c r="U408" s="147"/>
      <c r="V408" s="147"/>
      <c r="W408" s="147"/>
      <c r="X408" s="147"/>
      <c r="Y408" s="147"/>
      <c r="Z408" s="147"/>
      <c r="AA408" s="147"/>
      <c r="AB408" s="147"/>
      <c r="AC408" s="147"/>
      <c r="AD408" s="147"/>
      <c r="AE408" s="147"/>
      <c r="AF408" s="147"/>
      <c r="AG408" s="147"/>
      <c r="AH408" s="147"/>
      <c r="AI408" s="147"/>
      <c r="AJ408" s="147"/>
      <c r="AK408" s="147"/>
      <c r="AL408" s="147"/>
      <c r="AM408" s="147"/>
      <c r="AN408" s="147"/>
      <c r="AO408" s="147"/>
      <c r="AP408" s="147"/>
      <c r="AQ408" s="147"/>
      <c r="AR408" s="147"/>
      <c r="AS408" s="147"/>
      <c r="AT408" s="147"/>
      <c r="AU408" s="147"/>
      <c r="AV408" s="193"/>
      <c r="AW408" s="146"/>
      <c r="AX408" s="146"/>
      <c r="AY408" s="146"/>
      <c r="AZ408" s="146"/>
      <c r="BA408" s="177">
        <f>BA2*5</f>
        <v>0.41666666666666663</v>
      </c>
      <c r="BB408" s="146"/>
      <c r="BC408" s="146"/>
      <c r="BD408" s="146"/>
      <c r="BE408" s="146"/>
      <c r="BF408" s="146"/>
      <c r="BG408" s="146"/>
      <c r="BH408" s="146"/>
      <c r="BI408" s="146"/>
      <c r="BJ408" s="146"/>
      <c r="BK408" s="146"/>
      <c r="BL408" s="131"/>
    </row>
    <row r="409" spans="1:64" x14ac:dyDescent="0.25">
      <c r="A409" s="198" t="s">
        <v>527</v>
      </c>
      <c r="B409" s="151">
        <v>0.1</v>
      </c>
      <c r="C409" s="151">
        <f t="shared" si="14"/>
        <v>0</v>
      </c>
      <c r="D409" s="151"/>
      <c r="E409" s="152">
        <f t="shared" si="13"/>
        <v>0</v>
      </c>
      <c r="F409" s="196"/>
      <c r="G409" s="196"/>
      <c r="H409" s="196"/>
      <c r="I409" s="196"/>
      <c r="J409" s="196"/>
      <c r="K409" s="196"/>
      <c r="L409" s="196"/>
      <c r="M409" s="147"/>
      <c r="N409" s="147"/>
      <c r="O409" s="147"/>
      <c r="P409" s="147"/>
      <c r="Q409" s="147"/>
      <c r="R409" s="147"/>
      <c r="S409" s="147"/>
      <c r="T409" s="147"/>
      <c r="U409" s="147"/>
      <c r="V409" s="147"/>
      <c r="W409" s="147"/>
      <c r="X409" s="147"/>
      <c r="Y409" s="147"/>
      <c r="Z409" s="147"/>
      <c r="AA409" s="147"/>
      <c r="AB409" s="147"/>
      <c r="AC409" s="147"/>
      <c r="AD409" s="147"/>
      <c r="AE409" s="147"/>
      <c r="AF409" s="147"/>
      <c r="AG409" s="147"/>
      <c r="AH409" s="147"/>
      <c r="AI409" s="147"/>
      <c r="AJ409" s="147"/>
      <c r="AK409" s="147"/>
      <c r="AL409" s="147"/>
      <c r="AM409" s="147"/>
      <c r="AN409" s="147"/>
      <c r="AO409" s="147"/>
      <c r="AP409" s="147"/>
      <c r="AQ409" s="147"/>
      <c r="AR409" s="147"/>
      <c r="AS409" s="147"/>
      <c r="AT409" s="147"/>
      <c r="AU409" s="147"/>
      <c r="AV409" s="193"/>
      <c r="AW409" s="146"/>
      <c r="AX409" s="146"/>
      <c r="AY409" s="146"/>
      <c r="AZ409" s="146"/>
      <c r="BA409" s="177" t="e">
        <f>#REF!*5</f>
        <v>#REF!</v>
      </c>
      <c r="BB409" s="146"/>
      <c r="BC409" s="146"/>
      <c r="BD409" s="146"/>
      <c r="BE409" s="146"/>
      <c r="BF409" s="146"/>
      <c r="BG409" s="146"/>
      <c r="BH409" s="146"/>
      <c r="BI409" s="146"/>
      <c r="BJ409" s="146"/>
      <c r="BK409" s="146"/>
      <c r="BL409" s="131"/>
    </row>
    <row r="410" spans="1:64" x14ac:dyDescent="0.25">
      <c r="A410" s="195" t="s">
        <v>528</v>
      </c>
      <c r="B410" s="151">
        <v>0.1</v>
      </c>
      <c r="C410" s="151">
        <f t="shared" si="14"/>
        <v>0</v>
      </c>
      <c r="D410" s="151"/>
      <c r="E410" s="152">
        <f t="shared" si="13"/>
        <v>0</v>
      </c>
      <c r="F410" s="196"/>
      <c r="G410" s="196"/>
      <c r="H410" s="196"/>
      <c r="I410" s="196"/>
      <c r="J410" s="196"/>
      <c r="K410" s="196"/>
      <c r="L410" s="196"/>
      <c r="M410" s="147"/>
      <c r="N410" s="147"/>
      <c r="O410" s="147"/>
      <c r="P410" s="147"/>
      <c r="Q410" s="147"/>
      <c r="R410" s="147"/>
      <c r="S410" s="147"/>
      <c r="T410" s="147"/>
      <c r="U410" s="147"/>
      <c r="V410" s="147"/>
      <c r="W410" s="147"/>
      <c r="X410" s="147"/>
      <c r="Y410" s="147"/>
      <c r="Z410" s="147"/>
      <c r="AA410" s="147"/>
      <c r="AB410" s="147"/>
      <c r="AC410" s="147"/>
      <c r="AD410" s="147"/>
      <c r="AE410" s="147"/>
      <c r="AF410" s="147"/>
      <c r="AG410" s="147"/>
      <c r="AH410" s="147"/>
      <c r="AI410" s="147"/>
      <c r="AJ410" s="147"/>
      <c r="AK410" s="147"/>
      <c r="AL410" s="147"/>
      <c r="AM410" s="147"/>
      <c r="AN410" s="147"/>
      <c r="AO410" s="147"/>
      <c r="AP410" s="147"/>
      <c r="AQ410" s="147"/>
      <c r="AR410" s="147"/>
      <c r="AS410" s="147"/>
      <c r="AT410" s="147"/>
      <c r="AU410" s="147"/>
      <c r="AV410" s="193"/>
      <c r="AW410" s="146"/>
      <c r="AX410" s="146"/>
      <c r="AY410" s="146"/>
      <c r="AZ410" s="146"/>
      <c r="BA410" s="177">
        <f>BA2*5</f>
        <v>0.41666666666666663</v>
      </c>
      <c r="BB410" s="146"/>
      <c r="BC410" s="146"/>
      <c r="BD410" s="146"/>
      <c r="BE410" s="146"/>
      <c r="BF410" s="146"/>
      <c r="BG410" s="146"/>
      <c r="BH410" s="146"/>
      <c r="BI410" s="146"/>
      <c r="BJ410" s="146"/>
      <c r="BK410" s="146"/>
      <c r="BL410" s="131"/>
    </row>
    <row r="411" spans="1:64" x14ac:dyDescent="0.25">
      <c r="A411" s="198" t="s">
        <v>529</v>
      </c>
      <c r="B411" s="151">
        <v>0.1</v>
      </c>
      <c r="C411" s="151">
        <f t="shared" si="14"/>
        <v>0</v>
      </c>
      <c r="D411" s="151"/>
      <c r="E411" s="152">
        <f t="shared" si="13"/>
        <v>0</v>
      </c>
      <c r="F411" s="196"/>
      <c r="G411" s="196"/>
      <c r="H411" s="196"/>
      <c r="I411" s="196"/>
      <c r="J411" s="196"/>
      <c r="K411" s="196"/>
      <c r="L411" s="196"/>
      <c r="M411" s="147"/>
      <c r="N411" s="147"/>
      <c r="O411" s="147"/>
      <c r="P411" s="147"/>
      <c r="Q411" s="147"/>
      <c r="R411" s="147"/>
      <c r="S411" s="147"/>
      <c r="T411" s="147"/>
      <c r="U411" s="147"/>
      <c r="V411" s="147"/>
      <c r="W411" s="147"/>
      <c r="X411" s="147"/>
      <c r="Y411" s="147"/>
      <c r="Z411" s="147"/>
      <c r="AA411" s="147"/>
      <c r="AB411" s="147"/>
      <c r="AC411" s="147"/>
      <c r="AD411" s="147"/>
      <c r="AE411" s="147"/>
      <c r="AF411" s="147"/>
      <c r="AG411" s="147"/>
      <c r="AH411" s="147"/>
      <c r="AI411" s="147"/>
      <c r="AJ411" s="147"/>
      <c r="AK411" s="147"/>
      <c r="AL411" s="147"/>
      <c r="AM411" s="147"/>
      <c r="AN411" s="147"/>
      <c r="AO411" s="147"/>
      <c r="AP411" s="147"/>
      <c r="AQ411" s="147"/>
      <c r="AR411" s="147"/>
      <c r="AS411" s="147"/>
      <c r="AT411" s="147"/>
      <c r="AU411" s="147"/>
      <c r="AV411" s="193"/>
      <c r="AW411" s="146"/>
      <c r="AX411" s="146"/>
      <c r="AY411" s="146"/>
      <c r="AZ411" s="146"/>
      <c r="BA411" s="177" t="e">
        <f>#REF!*5</f>
        <v>#REF!</v>
      </c>
      <c r="BB411" s="146"/>
      <c r="BC411" s="146"/>
      <c r="BD411" s="146"/>
      <c r="BE411" s="146"/>
      <c r="BF411" s="146"/>
      <c r="BG411" s="146"/>
      <c r="BH411" s="146"/>
      <c r="BI411" s="146"/>
      <c r="BJ411" s="146"/>
      <c r="BK411" s="146"/>
      <c r="BL411" s="131"/>
    </row>
    <row r="412" spans="1:64" x14ac:dyDescent="0.25">
      <c r="A412" s="198" t="s">
        <v>530</v>
      </c>
      <c r="B412" s="151">
        <v>0.1</v>
      </c>
      <c r="C412" s="151">
        <f t="shared" si="14"/>
        <v>0</v>
      </c>
      <c r="D412" s="151"/>
      <c r="E412" s="152">
        <f t="shared" si="13"/>
        <v>0</v>
      </c>
      <c r="F412" s="196"/>
      <c r="G412" s="196"/>
      <c r="H412" s="196"/>
      <c r="I412" s="196"/>
      <c r="J412" s="196"/>
      <c r="K412" s="196"/>
      <c r="L412" s="196"/>
      <c r="M412" s="147"/>
      <c r="N412" s="147"/>
      <c r="O412" s="147"/>
      <c r="P412" s="147"/>
      <c r="Q412" s="147"/>
      <c r="R412" s="147"/>
      <c r="S412" s="147"/>
      <c r="T412" s="147"/>
      <c r="U412" s="147"/>
      <c r="V412" s="147"/>
      <c r="W412" s="147"/>
      <c r="X412" s="147"/>
      <c r="Y412" s="147"/>
      <c r="Z412" s="147"/>
      <c r="AA412" s="147"/>
      <c r="AB412" s="147"/>
      <c r="AC412" s="147"/>
      <c r="AD412" s="147"/>
      <c r="AE412" s="147"/>
      <c r="AF412" s="147"/>
      <c r="AG412" s="147"/>
      <c r="AH412" s="147"/>
      <c r="AI412" s="147"/>
      <c r="AJ412" s="147"/>
      <c r="AK412" s="147"/>
      <c r="AL412" s="147"/>
      <c r="AM412" s="147"/>
      <c r="AN412" s="147"/>
      <c r="AO412" s="147"/>
      <c r="AP412" s="147"/>
      <c r="AQ412" s="147"/>
      <c r="AR412" s="147"/>
      <c r="AS412" s="147"/>
      <c r="AT412" s="147"/>
      <c r="AU412" s="147"/>
      <c r="AV412" s="193"/>
      <c r="AW412" s="146"/>
      <c r="AX412" s="146"/>
      <c r="AY412" s="146"/>
      <c r="AZ412" s="146"/>
      <c r="BA412" s="177">
        <f>BA4*5</f>
        <v>0</v>
      </c>
      <c r="BB412" s="146"/>
      <c r="BC412" s="146"/>
      <c r="BD412" s="146"/>
      <c r="BE412" s="146"/>
      <c r="BF412" s="146"/>
      <c r="BG412" s="146"/>
      <c r="BH412" s="146"/>
      <c r="BI412" s="146"/>
      <c r="BJ412" s="146"/>
      <c r="BK412" s="146"/>
      <c r="BL412" s="131"/>
    </row>
    <row r="413" spans="1:64" x14ac:dyDescent="0.25">
      <c r="A413" s="149"/>
      <c r="B413" s="151">
        <v>0.1</v>
      </c>
      <c r="C413" s="151">
        <f t="shared" si="14"/>
        <v>0</v>
      </c>
      <c r="D413" s="151"/>
      <c r="E413" s="152">
        <f t="shared" si="13"/>
        <v>0</v>
      </c>
      <c r="F413" s="192"/>
      <c r="G413" s="192"/>
      <c r="H413" s="192"/>
      <c r="I413" s="192"/>
      <c r="J413" s="192"/>
      <c r="K413" s="192"/>
      <c r="L413" s="192"/>
      <c r="M413" s="147"/>
      <c r="N413" s="147"/>
      <c r="O413" s="147"/>
      <c r="P413" s="147"/>
      <c r="Q413" s="147"/>
      <c r="R413" s="147"/>
      <c r="S413" s="147"/>
      <c r="T413" s="147"/>
      <c r="U413" s="147"/>
      <c r="V413" s="147"/>
      <c r="W413" s="147"/>
      <c r="X413" s="147"/>
      <c r="Y413" s="147"/>
      <c r="Z413" s="147"/>
      <c r="AA413" s="147"/>
      <c r="AB413" s="147"/>
      <c r="AC413" s="147"/>
      <c r="AD413" s="147"/>
      <c r="AE413" s="147"/>
      <c r="AF413" s="147"/>
      <c r="AG413" s="147"/>
      <c r="AH413" s="147"/>
      <c r="AI413" s="147"/>
      <c r="AJ413" s="147"/>
      <c r="AK413" s="147"/>
      <c r="AL413" s="147"/>
      <c r="AM413" s="147"/>
      <c r="AN413" s="147"/>
      <c r="AO413" s="147"/>
      <c r="AP413" s="147"/>
      <c r="AQ413" s="147"/>
      <c r="AR413" s="147"/>
      <c r="AS413" s="147"/>
      <c r="AT413" s="147"/>
      <c r="AU413" s="147"/>
      <c r="AV413" s="193"/>
      <c r="AW413" s="146"/>
      <c r="AX413" s="146"/>
      <c r="AY413" s="146"/>
      <c r="AZ413" s="146"/>
      <c r="BA413" s="146"/>
      <c r="BB413" s="146"/>
      <c r="BC413" s="146"/>
      <c r="BD413" s="146"/>
      <c r="BE413" s="146"/>
      <c r="BF413" s="146"/>
      <c r="BG413" s="146"/>
      <c r="BH413" s="146"/>
      <c r="BI413" s="146"/>
      <c r="BJ413" s="146"/>
      <c r="BK413" s="146"/>
      <c r="BL413" s="131"/>
    </row>
    <row r="414" spans="1:64" x14ac:dyDescent="0.25">
      <c r="A414" s="198" t="s">
        <v>531</v>
      </c>
      <c r="B414" s="151">
        <v>0.1</v>
      </c>
      <c r="C414" s="151">
        <f t="shared" si="14"/>
        <v>0</v>
      </c>
      <c r="D414" s="151"/>
      <c r="E414" s="152">
        <f t="shared" si="13"/>
        <v>0</v>
      </c>
      <c r="F414" s="196"/>
      <c r="G414" s="196"/>
      <c r="H414" s="196"/>
      <c r="I414" s="196"/>
      <c r="J414" s="196"/>
      <c r="K414" s="196"/>
      <c r="L414" s="196"/>
      <c r="M414" s="147"/>
      <c r="N414" s="147"/>
      <c r="O414" s="147"/>
      <c r="P414" s="147"/>
      <c r="Q414" s="147"/>
      <c r="R414" s="147"/>
      <c r="S414" s="147"/>
      <c r="T414" s="147"/>
      <c r="U414" s="147"/>
      <c r="V414" s="147"/>
      <c r="W414" s="147"/>
      <c r="X414" s="147"/>
      <c r="Y414" s="147"/>
      <c r="Z414" s="147"/>
      <c r="AA414" s="147"/>
      <c r="AB414" s="147"/>
      <c r="AC414" s="147"/>
      <c r="AD414" s="147"/>
      <c r="AE414" s="147"/>
      <c r="AF414" s="147"/>
      <c r="AG414" s="147"/>
      <c r="AH414" s="147"/>
      <c r="AI414" s="147"/>
      <c r="AJ414" s="147"/>
      <c r="AK414" s="147"/>
      <c r="AL414" s="147"/>
      <c r="AM414" s="147"/>
      <c r="AN414" s="147"/>
      <c r="AO414" s="147"/>
      <c r="AP414" s="147"/>
      <c r="AQ414" s="147"/>
      <c r="AR414" s="147"/>
      <c r="AS414" s="147"/>
      <c r="AT414" s="147"/>
      <c r="AU414" s="147"/>
      <c r="AV414" s="193"/>
      <c r="AW414" s="146"/>
      <c r="AX414" s="177" t="str">
        <f>AX1</f>
        <v>montage
toute
boite
sur 1 piquet</v>
      </c>
      <c r="AY414" s="177" t="str">
        <f>AY1</f>
        <v>raccordement
tous
connecteur
ou
desserte filaire
sur toute boite</v>
      </c>
      <c r="AZ414" s="146"/>
      <c r="BA414" s="146"/>
      <c r="BB414" s="146"/>
      <c r="BC414" s="146"/>
      <c r="BD414" s="146"/>
      <c r="BE414" s="146"/>
      <c r="BF414" s="146"/>
      <c r="BG414" s="146"/>
      <c r="BH414" s="177" t="str">
        <f>BH1</f>
        <v>CRO</v>
      </c>
      <c r="BI414" s="146"/>
      <c r="BJ414" s="146"/>
      <c r="BK414" s="146"/>
      <c r="BL414" s="131"/>
    </row>
    <row r="415" spans="1:64" x14ac:dyDescent="0.25">
      <c r="A415" s="198" t="s">
        <v>532</v>
      </c>
      <c r="B415" s="151">
        <v>0.1</v>
      </c>
      <c r="C415" s="151">
        <f t="shared" si="14"/>
        <v>0</v>
      </c>
      <c r="D415" s="151"/>
      <c r="E415" s="152">
        <f t="shared" si="13"/>
        <v>0</v>
      </c>
      <c r="F415" s="196"/>
      <c r="G415" s="196"/>
      <c r="H415" s="196"/>
      <c r="I415" s="196"/>
      <c r="J415" s="196"/>
      <c r="K415" s="196"/>
      <c r="L415" s="196"/>
      <c r="M415" s="147"/>
      <c r="N415" s="147"/>
      <c r="O415" s="147"/>
      <c r="P415" s="147"/>
      <c r="Q415" s="147"/>
      <c r="R415" s="147"/>
      <c r="S415" s="147"/>
      <c r="T415" s="147"/>
      <c r="U415" s="147"/>
      <c r="V415" s="147"/>
      <c r="W415" s="147"/>
      <c r="X415" s="147"/>
      <c r="Y415" s="147"/>
      <c r="Z415" s="147"/>
      <c r="AA415" s="147"/>
      <c r="AB415" s="147"/>
      <c r="AC415" s="147"/>
      <c r="AD415" s="147"/>
      <c r="AE415" s="147"/>
      <c r="AF415" s="147"/>
      <c r="AG415" s="147"/>
      <c r="AH415" s="147"/>
      <c r="AI415" s="147"/>
      <c r="AJ415" s="147"/>
      <c r="AK415" s="147"/>
      <c r="AL415" s="147"/>
      <c r="AM415" s="147"/>
      <c r="AN415" s="147"/>
      <c r="AO415" s="147"/>
      <c r="AP415" s="147"/>
      <c r="AQ415" s="147"/>
      <c r="AR415" s="147"/>
      <c r="AS415" s="147"/>
      <c r="AT415" s="147"/>
      <c r="AU415" s="147"/>
      <c r="AV415" s="193"/>
      <c r="AW415" s="146"/>
      <c r="AX415" s="177"/>
      <c r="AY415" s="177"/>
      <c r="AZ415" s="146"/>
      <c r="BA415" s="146"/>
      <c r="BB415" s="146"/>
      <c r="BC415" s="146"/>
      <c r="BD415" s="146"/>
      <c r="BE415" s="146"/>
      <c r="BF415" s="146"/>
      <c r="BG415" s="146"/>
      <c r="BH415" s="177"/>
      <c r="BI415" s="146"/>
      <c r="BJ415" s="146"/>
      <c r="BK415" s="146"/>
      <c r="BL415" s="131"/>
    </row>
    <row r="416" spans="1:64" x14ac:dyDescent="0.25">
      <c r="A416" s="195" t="s">
        <v>533</v>
      </c>
      <c r="B416" s="151">
        <v>0.1</v>
      </c>
      <c r="C416" s="151">
        <f t="shared" si="14"/>
        <v>0.58333333333333337</v>
      </c>
      <c r="D416" s="151"/>
      <c r="E416" s="152">
        <f t="shared" si="13"/>
        <v>0</v>
      </c>
      <c r="F416" s="196"/>
      <c r="G416" s="196"/>
      <c r="H416" s="196"/>
      <c r="I416" s="196"/>
      <c r="J416" s="196"/>
      <c r="K416" s="196"/>
      <c r="L416" s="196"/>
      <c r="M416" s="147"/>
      <c r="N416" s="147"/>
      <c r="O416" s="147"/>
      <c r="P416" s="147"/>
      <c r="Q416" s="147"/>
      <c r="R416" s="147"/>
      <c r="S416" s="147"/>
      <c r="T416" s="147"/>
      <c r="U416" s="147"/>
      <c r="V416" s="147"/>
      <c r="W416" s="147"/>
      <c r="X416" s="147"/>
      <c r="Y416" s="147"/>
      <c r="Z416" s="147"/>
      <c r="AA416" s="147"/>
      <c r="AB416" s="147"/>
      <c r="AC416" s="147"/>
      <c r="AD416" s="147"/>
      <c r="AE416" s="147"/>
      <c r="AF416" s="147"/>
      <c r="AG416" s="147"/>
      <c r="AH416" s="147"/>
      <c r="AI416" s="147"/>
      <c r="AJ416" s="147"/>
      <c r="AK416" s="147"/>
      <c r="AL416" s="147"/>
      <c r="AM416" s="147"/>
      <c r="AN416" s="147"/>
      <c r="AO416" s="147"/>
      <c r="AP416" s="147"/>
      <c r="AQ416" s="147"/>
      <c r="AR416" s="147"/>
      <c r="AS416" s="147"/>
      <c r="AT416" s="147"/>
      <c r="AU416" s="147"/>
      <c r="AV416" s="193"/>
      <c r="AW416" s="146"/>
      <c r="AX416" s="177">
        <f>AX2</f>
        <v>8.3333333333333329E-2</v>
      </c>
      <c r="AY416" s="177">
        <f>AY2</f>
        <v>0.5</v>
      </c>
      <c r="AZ416" s="146"/>
      <c r="BA416" s="146"/>
      <c r="BB416" s="146"/>
      <c r="BC416" s="146"/>
      <c r="BD416" s="146"/>
      <c r="BE416" s="146"/>
      <c r="BF416" s="146"/>
      <c r="BG416" s="146"/>
      <c r="BH416" s="177">
        <f>BH2</f>
        <v>0.5</v>
      </c>
      <c r="BI416" s="146"/>
      <c r="BJ416" s="146"/>
      <c r="BK416" s="146"/>
      <c r="BL416" s="131"/>
    </row>
    <row r="417" spans="1:64" x14ac:dyDescent="0.25">
      <c r="A417" s="195" t="s">
        <v>534</v>
      </c>
      <c r="B417" s="151">
        <v>0.1</v>
      </c>
      <c r="C417" s="151">
        <f t="shared" si="14"/>
        <v>0.58333333333333337</v>
      </c>
      <c r="D417" s="151"/>
      <c r="E417" s="152">
        <f t="shared" si="13"/>
        <v>0</v>
      </c>
      <c r="F417" s="196"/>
      <c r="G417" s="196"/>
      <c r="H417" s="196"/>
      <c r="I417" s="196"/>
      <c r="J417" s="196"/>
      <c r="K417" s="196"/>
      <c r="L417" s="196"/>
      <c r="M417" s="147"/>
      <c r="N417" s="147"/>
      <c r="O417" s="147"/>
      <c r="P417" s="147"/>
      <c r="Q417" s="147"/>
      <c r="R417" s="147"/>
      <c r="S417" s="147"/>
      <c r="T417" s="147"/>
      <c r="U417" s="147"/>
      <c r="V417" s="147"/>
      <c r="W417" s="147"/>
      <c r="X417" s="147"/>
      <c r="Y417" s="147"/>
      <c r="Z417" s="147"/>
      <c r="AA417" s="147"/>
      <c r="AB417" s="147"/>
      <c r="AC417" s="147"/>
      <c r="AD417" s="147"/>
      <c r="AE417" s="147"/>
      <c r="AF417" s="147"/>
      <c r="AG417" s="147"/>
      <c r="AH417" s="147"/>
      <c r="AI417" s="147"/>
      <c r="AJ417" s="147"/>
      <c r="AK417" s="147"/>
      <c r="AL417" s="147"/>
      <c r="AM417" s="147"/>
      <c r="AN417" s="147"/>
      <c r="AO417" s="147"/>
      <c r="AP417" s="147"/>
      <c r="AQ417" s="147"/>
      <c r="AR417" s="147"/>
      <c r="AS417" s="147"/>
      <c r="AT417" s="147"/>
      <c r="AU417" s="147"/>
      <c r="AV417" s="193"/>
      <c r="AW417" s="146"/>
      <c r="AX417" s="177">
        <f>AX2</f>
        <v>8.3333333333333329E-2</v>
      </c>
      <c r="AY417" s="177">
        <f>AY2</f>
        <v>0.5</v>
      </c>
      <c r="AZ417" s="146"/>
      <c r="BA417" s="146"/>
      <c r="BB417" s="146"/>
      <c r="BC417" s="146"/>
      <c r="BD417" s="146"/>
      <c r="BE417" s="146"/>
      <c r="BF417" s="146"/>
      <c r="BG417" s="146"/>
      <c r="BH417" s="177">
        <f>BH2</f>
        <v>0.5</v>
      </c>
      <c r="BI417" s="146"/>
      <c r="BJ417" s="146"/>
      <c r="BK417" s="146"/>
      <c r="BL417" s="131"/>
    </row>
    <row r="418" spans="1:64" x14ac:dyDescent="0.25">
      <c r="A418" s="195" t="s">
        <v>535</v>
      </c>
      <c r="B418" s="151">
        <v>0.1</v>
      </c>
      <c r="C418" s="151">
        <f t="shared" si="14"/>
        <v>0.58333333333333337</v>
      </c>
      <c r="D418" s="151"/>
      <c r="E418" s="152">
        <f t="shared" si="13"/>
        <v>0</v>
      </c>
      <c r="F418" s="196"/>
      <c r="G418" s="196"/>
      <c r="H418" s="196"/>
      <c r="I418" s="196"/>
      <c r="J418" s="196"/>
      <c r="K418" s="196"/>
      <c r="L418" s="196"/>
      <c r="M418" s="147"/>
      <c r="N418" s="147"/>
      <c r="O418" s="147"/>
      <c r="P418" s="147"/>
      <c r="Q418" s="147"/>
      <c r="R418" s="147"/>
      <c r="S418" s="147"/>
      <c r="T418" s="147"/>
      <c r="U418" s="147"/>
      <c r="V418" s="147"/>
      <c r="W418" s="147"/>
      <c r="X418" s="147"/>
      <c r="Y418" s="147"/>
      <c r="Z418" s="147"/>
      <c r="AA418" s="147"/>
      <c r="AB418" s="147"/>
      <c r="AC418" s="147"/>
      <c r="AD418" s="147"/>
      <c r="AE418" s="147"/>
      <c r="AF418" s="147"/>
      <c r="AG418" s="147"/>
      <c r="AH418" s="147"/>
      <c r="AI418" s="147"/>
      <c r="AJ418" s="147"/>
      <c r="AK418" s="147"/>
      <c r="AL418" s="147"/>
      <c r="AM418" s="147"/>
      <c r="AN418" s="147"/>
      <c r="AO418" s="147"/>
      <c r="AP418" s="147"/>
      <c r="AQ418" s="147"/>
      <c r="AR418" s="147"/>
      <c r="AS418" s="147"/>
      <c r="AT418" s="147"/>
      <c r="AU418" s="147"/>
      <c r="AV418" s="193"/>
      <c r="AW418" s="146"/>
      <c r="AX418" s="177">
        <f>AX2</f>
        <v>8.3333333333333329E-2</v>
      </c>
      <c r="AY418" s="177">
        <f>AY2</f>
        <v>0.5</v>
      </c>
      <c r="AZ418" s="146"/>
      <c r="BA418" s="146"/>
      <c r="BB418" s="146"/>
      <c r="BC418" s="146"/>
      <c r="BD418" s="146"/>
      <c r="BE418" s="146"/>
      <c r="BF418" s="146"/>
      <c r="BG418" s="146"/>
      <c r="BH418" s="177">
        <f>BH2</f>
        <v>0.5</v>
      </c>
      <c r="BI418" s="146"/>
      <c r="BJ418" s="146"/>
      <c r="BK418" s="146"/>
      <c r="BL418" s="131"/>
    </row>
    <row r="419" spans="1:64" x14ac:dyDescent="0.25">
      <c r="A419" s="195" t="s">
        <v>536</v>
      </c>
      <c r="B419" s="151">
        <v>0.1</v>
      </c>
      <c r="C419" s="151">
        <f t="shared" si="14"/>
        <v>0.58333333333333337</v>
      </c>
      <c r="D419" s="151"/>
      <c r="E419" s="152">
        <f t="shared" si="13"/>
        <v>0</v>
      </c>
      <c r="F419" s="196"/>
      <c r="G419" s="196"/>
      <c r="H419" s="196"/>
      <c r="I419" s="196"/>
      <c r="J419" s="196"/>
      <c r="K419" s="196"/>
      <c r="L419" s="196"/>
      <c r="M419" s="147"/>
      <c r="N419" s="147"/>
      <c r="O419" s="147"/>
      <c r="P419" s="147"/>
      <c r="Q419" s="147"/>
      <c r="R419" s="147"/>
      <c r="S419" s="147"/>
      <c r="T419" s="147"/>
      <c r="U419" s="147"/>
      <c r="V419" s="147"/>
      <c r="W419" s="147"/>
      <c r="X419" s="147"/>
      <c r="Y419" s="147"/>
      <c r="Z419" s="147"/>
      <c r="AA419" s="147"/>
      <c r="AB419" s="147"/>
      <c r="AC419" s="147"/>
      <c r="AD419" s="147"/>
      <c r="AE419" s="147"/>
      <c r="AF419" s="147"/>
      <c r="AG419" s="147"/>
      <c r="AH419" s="147"/>
      <c r="AI419" s="147"/>
      <c r="AJ419" s="147"/>
      <c r="AK419" s="147"/>
      <c r="AL419" s="147"/>
      <c r="AM419" s="147"/>
      <c r="AN419" s="147"/>
      <c r="AO419" s="147"/>
      <c r="AP419" s="147"/>
      <c r="AQ419" s="147"/>
      <c r="AR419" s="147"/>
      <c r="AS419" s="147"/>
      <c r="AT419" s="147"/>
      <c r="AU419" s="147"/>
      <c r="AV419" s="193"/>
      <c r="AW419" s="146"/>
      <c r="AX419" s="177">
        <f>AX2</f>
        <v>8.3333333333333329E-2</v>
      </c>
      <c r="AY419" s="177">
        <f>AY2</f>
        <v>0.5</v>
      </c>
      <c r="AZ419" s="146"/>
      <c r="BA419" s="146"/>
      <c r="BB419" s="146"/>
      <c r="BC419" s="146"/>
      <c r="BD419" s="146"/>
      <c r="BE419" s="146"/>
      <c r="BF419" s="146"/>
      <c r="BG419" s="146"/>
      <c r="BH419" s="177">
        <f>BH2</f>
        <v>0.5</v>
      </c>
      <c r="BI419" s="146"/>
      <c r="BJ419" s="146"/>
      <c r="BK419" s="146"/>
      <c r="BL419" s="131"/>
    </row>
    <row r="420" spans="1:64" x14ac:dyDescent="0.25">
      <c r="A420" s="195" t="s">
        <v>537</v>
      </c>
      <c r="B420" s="151">
        <v>0.1</v>
      </c>
      <c r="C420" s="151">
        <f t="shared" si="14"/>
        <v>0.58333333333333337</v>
      </c>
      <c r="D420" s="151"/>
      <c r="E420" s="152">
        <f t="shared" si="13"/>
        <v>0</v>
      </c>
      <c r="F420" s="196"/>
      <c r="G420" s="196"/>
      <c r="H420" s="196"/>
      <c r="I420" s="196"/>
      <c r="J420" s="196"/>
      <c r="K420" s="196"/>
      <c r="L420" s="196"/>
      <c r="M420" s="147"/>
      <c r="N420" s="147"/>
      <c r="O420" s="147"/>
      <c r="P420" s="147"/>
      <c r="Q420" s="147"/>
      <c r="R420" s="147"/>
      <c r="S420" s="147"/>
      <c r="T420" s="147"/>
      <c r="U420" s="147"/>
      <c r="V420" s="147"/>
      <c r="W420" s="147"/>
      <c r="X420" s="147"/>
      <c r="Y420" s="147"/>
      <c r="Z420" s="147"/>
      <c r="AA420" s="147"/>
      <c r="AB420" s="147"/>
      <c r="AC420" s="147"/>
      <c r="AD420" s="147"/>
      <c r="AE420" s="147"/>
      <c r="AF420" s="147"/>
      <c r="AG420" s="147"/>
      <c r="AH420" s="147"/>
      <c r="AI420" s="147"/>
      <c r="AJ420" s="147"/>
      <c r="AK420" s="147"/>
      <c r="AL420" s="147"/>
      <c r="AM420" s="147"/>
      <c r="AN420" s="147"/>
      <c r="AO420" s="147"/>
      <c r="AP420" s="147"/>
      <c r="AQ420" s="147"/>
      <c r="AR420" s="147"/>
      <c r="AS420" s="147"/>
      <c r="AT420" s="147"/>
      <c r="AU420" s="147"/>
      <c r="AV420" s="193"/>
      <c r="AW420" s="146"/>
      <c r="AX420" s="177">
        <f>AX2</f>
        <v>8.3333333333333329E-2</v>
      </c>
      <c r="AY420" s="177">
        <f>AY2</f>
        <v>0.5</v>
      </c>
      <c r="AZ420" s="146"/>
      <c r="BA420" s="146"/>
      <c r="BB420" s="146"/>
      <c r="BC420" s="146"/>
      <c r="BD420" s="146"/>
      <c r="BE420" s="146"/>
      <c r="BF420" s="146"/>
      <c r="BG420" s="146"/>
      <c r="BH420" s="177">
        <f>BH2</f>
        <v>0.5</v>
      </c>
      <c r="BI420" s="146"/>
      <c r="BJ420" s="146"/>
      <c r="BK420" s="146"/>
      <c r="BL420" s="131"/>
    </row>
    <row r="421" spans="1:64" ht="3.75" customHeight="1" x14ac:dyDescent="0.25">
      <c r="A421" s="149"/>
      <c r="B421" s="151">
        <v>0.1</v>
      </c>
      <c r="C421" s="151">
        <f t="shared" si="14"/>
        <v>0</v>
      </c>
      <c r="D421" s="151"/>
      <c r="E421" s="152">
        <f t="shared" si="13"/>
        <v>0</v>
      </c>
      <c r="F421" s="192"/>
      <c r="G421" s="192"/>
      <c r="H421" s="192"/>
      <c r="I421" s="192"/>
      <c r="J421" s="192"/>
      <c r="K421" s="192"/>
      <c r="L421" s="192"/>
      <c r="M421" s="147"/>
      <c r="N421" s="147"/>
      <c r="O421" s="147"/>
      <c r="P421" s="147"/>
      <c r="Q421" s="147"/>
      <c r="R421" s="147"/>
      <c r="S421" s="147"/>
      <c r="T421" s="147"/>
      <c r="U421" s="147"/>
      <c r="V421" s="147"/>
      <c r="W421" s="147"/>
      <c r="X421" s="147"/>
      <c r="Y421" s="147"/>
      <c r="Z421" s="147"/>
      <c r="AA421" s="147"/>
      <c r="AB421" s="147"/>
      <c r="AC421" s="147"/>
      <c r="AD421" s="147"/>
      <c r="AE421" s="147"/>
      <c r="AF421" s="147"/>
      <c r="AG421" s="147"/>
      <c r="AH421" s="147"/>
      <c r="AI421" s="147"/>
      <c r="AJ421" s="147"/>
      <c r="AK421" s="147"/>
      <c r="AL421" s="147"/>
      <c r="AM421" s="147"/>
      <c r="AN421" s="147"/>
      <c r="AO421" s="147"/>
      <c r="AP421" s="147"/>
      <c r="AQ421" s="147"/>
      <c r="AR421" s="147"/>
      <c r="AS421" s="147"/>
      <c r="AT421" s="147"/>
      <c r="AU421" s="147"/>
      <c r="AV421" s="193"/>
      <c r="AW421" s="146"/>
      <c r="AX421" s="146"/>
      <c r="AY421" s="146"/>
      <c r="AZ421" s="146"/>
      <c r="BA421" s="146"/>
      <c r="BB421" s="146"/>
      <c r="BC421" s="146"/>
      <c r="BD421" s="146"/>
      <c r="BE421" s="146"/>
      <c r="BF421" s="146"/>
      <c r="BG421" s="146"/>
      <c r="BH421" s="146"/>
      <c r="BI421" s="146"/>
      <c r="BJ421" s="146"/>
      <c r="BK421" s="146"/>
      <c r="BL421" s="131"/>
    </row>
    <row r="422" spans="1:64" x14ac:dyDescent="0.25">
      <c r="A422" s="198" t="s">
        <v>538</v>
      </c>
      <c r="B422" s="151">
        <v>0.1</v>
      </c>
      <c r="C422" s="151">
        <f t="shared" si="14"/>
        <v>0</v>
      </c>
      <c r="D422" s="151"/>
      <c r="E422" s="152">
        <f t="shared" si="13"/>
        <v>0</v>
      </c>
      <c r="F422" s="196"/>
      <c r="G422" s="196"/>
      <c r="H422" s="196"/>
      <c r="I422" s="196"/>
      <c r="J422" s="196"/>
      <c r="K422" s="196"/>
      <c r="L422" s="196"/>
      <c r="M422" s="147"/>
      <c r="N422" s="147"/>
      <c r="O422" s="147"/>
      <c r="P422" s="147"/>
      <c r="Q422" s="147"/>
      <c r="R422" s="147"/>
      <c r="S422" s="147"/>
      <c r="T422" s="147"/>
      <c r="U422" s="147"/>
      <c r="V422" s="147"/>
      <c r="W422" s="147"/>
      <c r="X422" s="147"/>
      <c r="Y422" s="147"/>
      <c r="Z422" s="147"/>
      <c r="AA422" s="147"/>
      <c r="AB422" s="147"/>
      <c r="AC422" s="147"/>
      <c r="AD422" s="147"/>
      <c r="AE422" s="147"/>
      <c r="AF422" s="147"/>
      <c r="AG422" s="147"/>
      <c r="AH422" s="147"/>
      <c r="AI422" s="147"/>
      <c r="AJ422" s="147"/>
      <c r="AK422" s="147"/>
      <c r="AL422" s="147"/>
      <c r="AM422" s="147"/>
      <c r="AN422" s="147"/>
      <c r="AO422" s="147"/>
      <c r="AP422" s="147"/>
      <c r="AQ422" s="147"/>
      <c r="AR422" s="147"/>
      <c r="AS422" s="147"/>
      <c r="AT422" s="147"/>
      <c r="AU422" s="147"/>
      <c r="AV422" s="193"/>
      <c r="AW422" s="146"/>
      <c r="AX422" s="177">
        <f>AX11</f>
        <v>0</v>
      </c>
      <c r="AY422" s="177">
        <f>AY11</f>
        <v>0</v>
      </c>
      <c r="AZ422" s="146"/>
      <c r="BA422" s="146"/>
      <c r="BB422" s="146"/>
      <c r="BC422" s="146"/>
      <c r="BD422" s="146"/>
      <c r="BE422" s="146"/>
      <c r="BF422" s="146"/>
      <c r="BG422" s="146"/>
      <c r="BH422" s="177">
        <f>BH11</f>
        <v>0</v>
      </c>
      <c r="BI422" s="146"/>
      <c r="BJ422" s="146"/>
      <c r="BK422" s="146"/>
      <c r="BL422" s="131"/>
    </row>
    <row r="423" spans="1:64" x14ac:dyDescent="0.25">
      <c r="A423" s="198" t="s">
        <v>539</v>
      </c>
      <c r="B423" s="151">
        <v>0.1</v>
      </c>
      <c r="C423" s="151">
        <f t="shared" si="14"/>
        <v>0</v>
      </c>
      <c r="D423" s="151"/>
      <c r="E423" s="152">
        <f t="shared" si="13"/>
        <v>0</v>
      </c>
      <c r="F423" s="196"/>
      <c r="G423" s="196"/>
      <c r="H423" s="196"/>
      <c r="I423" s="196"/>
      <c r="J423" s="196"/>
      <c r="K423" s="196"/>
      <c r="L423" s="196"/>
      <c r="M423" s="147"/>
      <c r="N423" s="147"/>
      <c r="O423" s="147"/>
      <c r="P423" s="147"/>
      <c r="Q423" s="147"/>
      <c r="R423" s="147"/>
      <c r="S423" s="147"/>
      <c r="T423" s="147"/>
      <c r="U423" s="147"/>
      <c r="V423" s="147"/>
      <c r="W423" s="147"/>
      <c r="X423" s="147"/>
      <c r="Y423" s="147"/>
      <c r="Z423" s="147"/>
      <c r="AA423" s="147"/>
      <c r="AB423" s="147"/>
      <c r="AC423" s="147"/>
      <c r="AD423" s="147"/>
      <c r="AE423" s="147"/>
      <c r="AF423" s="147"/>
      <c r="AG423" s="147"/>
      <c r="AH423" s="147"/>
      <c r="AI423" s="147"/>
      <c r="AJ423" s="147"/>
      <c r="AK423" s="147"/>
      <c r="AL423" s="147"/>
      <c r="AM423" s="147"/>
      <c r="AN423" s="147"/>
      <c r="AO423" s="147"/>
      <c r="AP423" s="147"/>
      <c r="AQ423" s="147"/>
      <c r="AR423" s="147"/>
      <c r="AS423" s="147"/>
      <c r="AT423" s="147"/>
      <c r="AU423" s="147"/>
      <c r="AV423" s="193"/>
      <c r="AW423" s="146"/>
      <c r="AX423" s="177">
        <f>AX11</f>
        <v>0</v>
      </c>
      <c r="AY423" s="177">
        <f>AY11</f>
        <v>0</v>
      </c>
      <c r="AZ423" s="146"/>
      <c r="BA423" s="146"/>
      <c r="BB423" s="146"/>
      <c r="BC423" s="146"/>
      <c r="BD423" s="146"/>
      <c r="BE423" s="146"/>
      <c r="BF423" s="146"/>
      <c r="BG423" s="146"/>
      <c r="BH423" s="177">
        <f>BH11</f>
        <v>0</v>
      </c>
      <c r="BI423" s="146"/>
      <c r="BJ423" s="146"/>
      <c r="BK423" s="146"/>
      <c r="BL423" s="131"/>
    </row>
    <row r="424" spans="1:64" x14ac:dyDescent="0.25">
      <c r="A424" s="198" t="s">
        <v>540</v>
      </c>
      <c r="B424" s="151">
        <v>0.1</v>
      </c>
      <c r="C424" s="151">
        <f t="shared" si="14"/>
        <v>0</v>
      </c>
      <c r="D424" s="151"/>
      <c r="E424" s="152">
        <f t="shared" si="13"/>
        <v>0</v>
      </c>
      <c r="F424" s="196"/>
      <c r="G424" s="196"/>
      <c r="H424" s="196"/>
      <c r="I424" s="196"/>
      <c r="J424" s="196"/>
      <c r="K424" s="196"/>
      <c r="L424" s="196"/>
      <c r="M424" s="147"/>
      <c r="N424" s="147"/>
      <c r="O424" s="147"/>
      <c r="P424" s="147"/>
      <c r="Q424" s="147"/>
      <c r="R424" s="147"/>
      <c r="S424" s="147"/>
      <c r="T424" s="147"/>
      <c r="U424" s="147"/>
      <c r="V424" s="147"/>
      <c r="W424" s="147"/>
      <c r="X424" s="147"/>
      <c r="Y424" s="147"/>
      <c r="Z424" s="147"/>
      <c r="AA424" s="147"/>
      <c r="AB424" s="147"/>
      <c r="AC424" s="147"/>
      <c r="AD424" s="147"/>
      <c r="AE424" s="147"/>
      <c r="AF424" s="147"/>
      <c r="AG424" s="147"/>
      <c r="AH424" s="147"/>
      <c r="AI424" s="147"/>
      <c r="AJ424" s="147"/>
      <c r="AK424" s="147"/>
      <c r="AL424" s="147"/>
      <c r="AM424" s="147"/>
      <c r="AN424" s="147"/>
      <c r="AO424" s="147"/>
      <c r="AP424" s="147"/>
      <c r="AQ424" s="147"/>
      <c r="AR424" s="147"/>
      <c r="AS424" s="147"/>
      <c r="AT424" s="147"/>
      <c r="AU424" s="147"/>
      <c r="AV424" s="193"/>
      <c r="AW424" s="146"/>
      <c r="AX424" s="177"/>
      <c r="AY424" s="177"/>
      <c r="AZ424" s="146"/>
      <c r="BA424" s="146"/>
      <c r="BB424" s="146"/>
      <c r="BC424" s="146"/>
      <c r="BD424" s="146"/>
      <c r="BE424" s="146"/>
      <c r="BF424" s="146"/>
      <c r="BG424" s="146"/>
      <c r="BH424" s="177"/>
      <c r="BI424" s="146"/>
      <c r="BJ424" s="146"/>
      <c r="BK424" s="146"/>
      <c r="BL424" s="131"/>
    </row>
    <row r="425" spans="1:64" x14ac:dyDescent="0.25">
      <c r="A425" s="198" t="s">
        <v>541</v>
      </c>
      <c r="B425" s="151">
        <v>0.1</v>
      </c>
      <c r="C425" s="151">
        <f t="shared" si="14"/>
        <v>0</v>
      </c>
      <c r="D425" s="151"/>
      <c r="E425" s="152">
        <f t="shared" si="13"/>
        <v>0</v>
      </c>
      <c r="F425" s="196"/>
      <c r="G425" s="196"/>
      <c r="H425" s="196"/>
      <c r="I425" s="196"/>
      <c r="J425" s="196"/>
      <c r="K425" s="196"/>
      <c r="L425" s="196"/>
      <c r="M425" s="147"/>
      <c r="N425" s="147"/>
      <c r="O425" s="147"/>
      <c r="P425" s="147"/>
      <c r="Q425" s="147"/>
      <c r="R425" s="147"/>
      <c r="S425" s="147"/>
      <c r="T425" s="147"/>
      <c r="U425" s="147"/>
      <c r="V425" s="147"/>
      <c r="W425" s="147"/>
      <c r="X425" s="147"/>
      <c r="Y425" s="147"/>
      <c r="Z425" s="147"/>
      <c r="AA425" s="147"/>
      <c r="AB425" s="147"/>
      <c r="AC425" s="147"/>
      <c r="AD425" s="147"/>
      <c r="AE425" s="147"/>
      <c r="AF425" s="147"/>
      <c r="AG425" s="147"/>
      <c r="AH425" s="147"/>
      <c r="AI425" s="147"/>
      <c r="AJ425" s="147"/>
      <c r="AK425" s="147"/>
      <c r="AL425" s="147"/>
      <c r="AM425" s="147"/>
      <c r="AN425" s="147"/>
      <c r="AO425" s="147"/>
      <c r="AP425" s="147"/>
      <c r="AQ425" s="147"/>
      <c r="AR425" s="147"/>
      <c r="AS425" s="147"/>
      <c r="AT425" s="147"/>
      <c r="AU425" s="147"/>
      <c r="AV425" s="193"/>
      <c r="AW425" s="146"/>
      <c r="AX425" s="177"/>
      <c r="AY425" s="177"/>
      <c r="AZ425" s="146"/>
      <c r="BA425" s="146"/>
      <c r="BB425" s="146"/>
      <c r="BC425" s="146"/>
      <c r="BD425" s="146"/>
      <c r="BE425" s="146"/>
      <c r="BF425" s="146"/>
      <c r="BG425" s="146"/>
      <c r="BH425" s="177"/>
      <c r="BI425" s="146"/>
      <c r="BJ425" s="146"/>
      <c r="BK425" s="146"/>
      <c r="BL425" s="131"/>
    </row>
    <row r="426" spans="1:64" x14ac:dyDescent="0.25">
      <c r="A426" s="195" t="s">
        <v>542</v>
      </c>
      <c r="B426" s="151">
        <v>0.1</v>
      </c>
      <c r="C426" s="151">
        <f t="shared" si="14"/>
        <v>0.58333333333333337</v>
      </c>
      <c r="D426" s="151"/>
      <c r="E426" s="152">
        <f t="shared" si="13"/>
        <v>0</v>
      </c>
      <c r="F426" s="196"/>
      <c r="G426" s="196"/>
      <c r="H426" s="196"/>
      <c r="I426" s="196"/>
      <c r="J426" s="196"/>
      <c r="K426" s="196"/>
      <c r="L426" s="196"/>
      <c r="M426" s="147"/>
      <c r="N426" s="147"/>
      <c r="O426" s="147"/>
      <c r="P426" s="147"/>
      <c r="Q426" s="147"/>
      <c r="R426" s="147"/>
      <c r="S426" s="147"/>
      <c r="T426" s="147"/>
      <c r="U426" s="147"/>
      <c r="V426" s="147"/>
      <c r="W426" s="147"/>
      <c r="X426" s="147"/>
      <c r="Y426" s="147"/>
      <c r="Z426" s="147"/>
      <c r="AA426" s="147"/>
      <c r="AB426" s="147"/>
      <c r="AC426" s="147"/>
      <c r="AD426" s="147"/>
      <c r="AE426" s="147"/>
      <c r="AF426" s="147"/>
      <c r="AG426" s="147"/>
      <c r="AH426" s="147"/>
      <c r="AI426" s="147"/>
      <c r="AJ426" s="147"/>
      <c r="AK426" s="147"/>
      <c r="AL426" s="147"/>
      <c r="AM426" s="147"/>
      <c r="AN426" s="147"/>
      <c r="AO426" s="147"/>
      <c r="AP426" s="147"/>
      <c r="AQ426" s="147"/>
      <c r="AR426" s="147"/>
      <c r="AS426" s="147"/>
      <c r="AT426" s="147"/>
      <c r="AU426" s="147"/>
      <c r="AV426" s="193"/>
      <c r="AW426" s="146"/>
      <c r="AX426" s="177">
        <f>AX2</f>
        <v>8.3333333333333329E-2</v>
      </c>
      <c r="AY426" s="177">
        <f>AY2</f>
        <v>0.5</v>
      </c>
      <c r="AZ426" s="146"/>
      <c r="BA426" s="146"/>
      <c r="BB426" s="146"/>
      <c r="BC426" s="146"/>
      <c r="BD426" s="146"/>
      <c r="BE426" s="146"/>
      <c r="BF426" s="146"/>
      <c r="BG426" s="146"/>
      <c r="BH426" s="177">
        <f>BH2</f>
        <v>0.5</v>
      </c>
      <c r="BI426" s="146"/>
      <c r="BJ426" s="146"/>
      <c r="BK426" s="146"/>
      <c r="BL426" s="131"/>
    </row>
    <row r="427" spans="1:64" x14ac:dyDescent="0.25">
      <c r="A427" s="198" t="s">
        <v>543</v>
      </c>
      <c r="B427" s="151">
        <v>0.1</v>
      </c>
      <c r="C427" s="151">
        <f t="shared" si="14"/>
        <v>0</v>
      </c>
      <c r="D427" s="151"/>
      <c r="E427" s="152">
        <f t="shared" si="13"/>
        <v>0</v>
      </c>
      <c r="F427" s="196"/>
      <c r="G427" s="196"/>
      <c r="H427" s="196"/>
      <c r="I427" s="196"/>
      <c r="J427" s="196"/>
      <c r="K427" s="196"/>
      <c r="L427" s="196"/>
      <c r="M427" s="147"/>
      <c r="N427" s="147"/>
      <c r="O427" s="147"/>
      <c r="P427" s="147"/>
      <c r="Q427" s="147"/>
      <c r="R427" s="147"/>
      <c r="S427" s="147"/>
      <c r="T427" s="147"/>
      <c r="U427" s="147"/>
      <c r="V427" s="147"/>
      <c r="W427" s="147"/>
      <c r="X427" s="147"/>
      <c r="Y427" s="147"/>
      <c r="Z427" s="147"/>
      <c r="AA427" s="147"/>
      <c r="AB427" s="147"/>
      <c r="AC427" s="147"/>
      <c r="AD427" s="147"/>
      <c r="AE427" s="147"/>
      <c r="AF427" s="147"/>
      <c r="AG427" s="147"/>
      <c r="AH427" s="147"/>
      <c r="AI427" s="147"/>
      <c r="AJ427" s="147"/>
      <c r="AK427" s="147"/>
      <c r="AL427" s="147"/>
      <c r="AM427" s="147"/>
      <c r="AN427" s="147"/>
      <c r="AO427" s="147"/>
      <c r="AP427" s="147"/>
      <c r="AQ427" s="147"/>
      <c r="AR427" s="147"/>
      <c r="AS427" s="147"/>
      <c r="AT427" s="147"/>
      <c r="AU427" s="147"/>
      <c r="AV427" s="193"/>
      <c r="AW427" s="146"/>
      <c r="AX427" s="177"/>
      <c r="AY427" s="177"/>
      <c r="AZ427" s="146"/>
      <c r="BA427" s="146"/>
      <c r="BB427" s="146"/>
      <c r="BC427" s="146"/>
      <c r="BD427" s="146"/>
      <c r="BE427" s="146"/>
      <c r="BF427" s="146"/>
      <c r="BG427" s="146"/>
      <c r="BH427" s="177"/>
      <c r="BI427" s="146"/>
      <c r="BJ427" s="146"/>
      <c r="BK427" s="146"/>
      <c r="BL427" s="131"/>
    </row>
    <row r="428" spans="1:64" x14ac:dyDescent="0.25">
      <c r="A428" s="195" t="s">
        <v>544</v>
      </c>
      <c r="B428" s="151">
        <v>0.1</v>
      </c>
      <c r="C428" s="151">
        <f t="shared" si="14"/>
        <v>0.58333333333333337</v>
      </c>
      <c r="D428" s="151"/>
      <c r="E428" s="152">
        <f t="shared" si="13"/>
        <v>0</v>
      </c>
      <c r="F428" s="196"/>
      <c r="G428" s="196"/>
      <c r="H428" s="196"/>
      <c r="I428" s="196"/>
      <c r="J428" s="196"/>
      <c r="K428" s="196"/>
      <c r="L428" s="196"/>
      <c r="M428" s="147"/>
      <c r="N428" s="147"/>
      <c r="O428" s="147"/>
      <c r="P428" s="147"/>
      <c r="Q428" s="147"/>
      <c r="R428" s="147"/>
      <c r="S428" s="147"/>
      <c r="T428" s="147"/>
      <c r="U428" s="147"/>
      <c r="V428" s="147"/>
      <c r="W428" s="147"/>
      <c r="X428" s="147"/>
      <c r="Y428" s="147"/>
      <c r="Z428" s="147"/>
      <c r="AA428" s="147"/>
      <c r="AB428" s="147"/>
      <c r="AC428" s="147"/>
      <c r="AD428" s="147"/>
      <c r="AE428" s="147"/>
      <c r="AF428" s="147"/>
      <c r="AG428" s="147"/>
      <c r="AH428" s="147"/>
      <c r="AI428" s="147"/>
      <c r="AJ428" s="147"/>
      <c r="AK428" s="147"/>
      <c r="AL428" s="147"/>
      <c r="AM428" s="147"/>
      <c r="AN428" s="147"/>
      <c r="AO428" s="147"/>
      <c r="AP428" s="147"/>
      <c r="AQ428" s="147"/>
      <c r="AR428" s="147"/>
      <c r="AS428" s="147"/>
      <c r="AT428" s="147"/>
      <c r="AU428" s="147"/>
      <c r="AV428" s="193"/>
      <c r="AW428" s="146"/>
      <c r="AX428" s="177">
        <f>AX2</f>
        <v>8.3333333333333329E-2</v>
      </c>
      <c r="AY428" s="177">
        <f>AY2</f>
        <v>0.5</v>
      </c>
      <c r="AZ428" s="146"/>
      <c r="BA428" s="146"/>
      <c r="BB428" s="146"/>
      <c r="BC428" s="146"/>
      <c r="BD428" s="146"/>
      <c r="BE428" s="146"/>
      <c r="BF428" s="146"/>
      <c r="BG428" s="146"/>
      <c r="BH428" s="177">
        <f>BH2</f>
        <v>0.5</v>
      </c>
      <c r="BI428" s="146"/>
      <c r="BJ428" s="146"/>
      <c r="BK428" s="146"/>
      <c r="BL428" s="131"/>
    </row>
    <row r="429" spans="1:64" x14ac:dyDescent="0.25">
      <c r="A429" s="195" t="s">
        <v>545</v>
      </c>
      <c r="B429" s="151">
        <v>0.1</v>
      </c>
      <c r="C429" s="151">
        <f t="shared" si="14"/>
        <v>0.58333333333333337</v>
      </c>
      <c r="D429" s="151"/>
      <c r="E429" s="152">
        <f t="shared" si="13"/>
        <v>0</v>
      </c>
      <c r="F429" s="196"/>
      <c r="G429" s="196"/>
      <c r="H429" s="196"/>
      <c r="I429" s="196"/>
      <c r="J429" s="196"/>
      <c r="K429" s="196"/>
      <c r="L429" s="196"/>
      <c r="M429" s="147"/>
      <c r="N429" s="147"/>
      <c r="O429" s="147"/>
      <c r="P429" s="147"/>
      <c r="Q429" s="147"/>
      <c r="R429" s="147"/>
      <c r="S429" s="147"/>
      <c r="T429" s="147"/>
      <c r="U429" s="147"/>
      <c r="V429" s="147"/>
      <c r="W429" s="147"/>
      <c r="X429" s="147"/>
      <c r="Y429" s="147"/>
      <c r="Z429" s="147"/>
      <c r="AA429" s="147"/>
      <c r="AB429" s="147"/>
      <c r="AC429" s="147"/>
      <c r="AD429" s="147"/>
      <c r="AE429" s="147"/>
      <c r="AF429" s="147"/>
      <c r="AG429" s="147"/>
      <c r="AH429" s="147"/>
      <c r="AI429" s="147"/>
      <c r="AJ429" s="147"/>
      <c r="AK429" s="147"/>
      <c r="AL429" s="147"/>
      <c r="AM429" s="147"/>
      <c r="AN429" s="147"/>
      <c r="AO429" s="147"/>
      <c r="AP429" s="147"/>
      <c r="AQ429" s="147"/>
      <c r="AR429" s="147"/>
      <c r="AS429" s="147"/>
      <c r="AT429" s="147"/>
      <c r="AU429" s="147"/>
      <c r="AV429" s="193"/>
      <c r="AW429" s="146"/>
      <c r="AX429" s="177">
        <f>AX2</f>
        <v>8.3333333333333329E-2</v>
      </c>
      <c r="AY429" s="177">
        <f>AY2</f>
        <v>0.5</v>
      </c>
      <c r="AZ429" s="146"/>
      <c r="BA429" s="146"/>
      <c r="BB429" s="146"/>
      <c r="BC429" s="146"/>
      <c r="BD429" s="146"/>
      <c r="BE429" s="146"/>
      <c r="BF429" s="146"/>
      <c r="BG429" s="146"/>
      <c r="BH429" s="177">
        <f>BH2</f>
        <v>0.5</v>
      </c>
      <c r="BI429" s="146"/>
      <c r="BJ429" s="146"/>
      <c r="BK429" s="146"/>
      <c r="BL429" s="131"/>
    </row>
    <row r="430" spans="1:64" x14ac:dyDescent="0.25">
      <c r="A430" s="195" t="s">
        <v>546</v>
      </c>
      <c r="B430" s="151">
        <v>0.1</v>
      </c>
      <c r="C430" s="151">
        <f t="shared" si="14"/>
        <v>0.58333333333333337</v>
      </c>
      <c r="D430" s="151"/>
      <c r="E430" s="152">
        <f t="shared" si="13"/>
        <v>0</v>
      </c>
      <c r="F430" s="196"/>
      <c r="G430" s="196"/>
      <c r="H430" s="196"/>
      <c r="I430" s="196"/>
      <c r="J430" s="196"/>
      <c r="K430" s="196"/>
      <c r="L430" s="196"/>
      <c r="M430" s="147"/>
      <c r="N430" s="147"/>
      <c r="O430" s="147"/>
      <c r="P430" s="147"/>
      <c r="Q430" s="147"/>
      <c r="R430" s="147"/>
      <c r="S430" s="147"/>
      <c r="T430" s="147"/>
      <c r="U430" s="147"/>
      <c r="V430" s="147"/>
      <c r="W430" s="147"/>
      <c r="X430" s="147"/>
      <c r="Y430" s="147"/>
      <c r="Z430" s="147"/>
      <c r="AA430" s="147"/>
      <c r="AB430" s="147"/>
      <c r="AC430" s="147"/>
      <c r="AD430" s="147"/>
      <c r="AE430" s="147"/>
      <c r="AF430" s="147"/>
      <c r="AG430" s="147"/>
      <c r="AH430" s="147"/>
      <c r="AI430" s="147"/>
      <c r="AJ430" s="147"/>
      <c r="AK430" s="147"/>
      <c r="AL430" s="147"/>
      <c r="AM430" s="147"/>
      <c r="AN430" s="147"/>
      <c r="AO430" s="147"/>
      <c r="AP430" s="147"/>
      <c r="AQ430" s="147"/>
      <c r="AR430" s="147"/>
      <c r="AS430" s="147"/>
      <c r="AT430" s="147"/>
      <c r="AU430" s="147"/>
      <c r="AV430" s="193"/>
      <c r="AW430" s="146"/>
      <c r="AX430" s="177">
        <f>AX2</f>
        <v>8.3333333333333329E-2</v>
      </c>
      <c r="AY430" s="177">
        <f>AY2</f>
        <v>0.5</v>
      </c>
      <c r="AZ430" s="146"/>
      <c r="BA430" s="146"/>
      <c r="BB430" s="146"/>
      <c r="BC430" s="146"/>
      <c r="BD430" s="146"/>
      <c r="BE430" s="146"/>
      <c r="BF430" s="146"/>
      <c r="BG430" s="146"/>
      <c r="BH430" s="177">
        <f>BH2</f>
        <v>0.5</v>
      </c>
      <c r="BI430" s="146"/>
      <c r="BJ430" s="146"/>
      <c r="BK430" s="146"/>
      <c r="BL430" s="131"/>
    </row>
    <row r="431" spans="1:64" x14ac:dyDescent="0.25">
      <c r="A431" s="195" t="s">
        <v>547</v>
      </c>
      <c r="B431" s="151">
        <v>0.1</v>
      </c>
      <c r="C431" s="151">
        <f t="shared" si="14"/>
        <v>0.58333333333333337</v>
      </c>
      <c r="D431" s="151"/>
      <c r="E431" s="152">
        <f t="shared" si="13"/>
        <v>0</v>
      </c>
      <c r="F431" s="196"/>
      <c r="G431" s="196"/>
      <c r="H431" s="196"/>
      <c r="I431" s="196"/>
      <c r="J431" s="196"/>
      <c r="K431" s="196"/>
      <c r="L431" s="196"/>
      <c r="M431" s="147"/>
      <c r="N431" s="147"/>
      <c r="O431" s="147"/>
      <c r="P431" s="147"/>
      <c r="Q431" s="147"/>
      <c r="R431" s="147"/>
      <c r="S431" s="147"/>
      <c r="T431" s="147"/>
      <c r="U431" s="147"/>
      <c r="V431" s="147"/>
      <c r="W431" s="147"/>
      <c r="X431" s="147"/>
      <c r="Y431" s="147"/>
      <c r="Z431" s="147"/>
      <c r="AA431" s="147"/>
      <c r="AB431" s="147"/>
      <c r="AC431" s="147"/>
      <c r="AD431" s="147"/>
      <c r="AE431" s="147"/>
      <c r="AF431" s="147"/>
      <c r="AG431" s="147"/>
      <c r="AH431" s="147"/>
      <c r="AI431" s="147"/>
      <c r="AJ431" s="147"/>
      <c r="AK431" s="147"/>
      <c r="AL431" s="147"/>
      <c r="AM431" s="147"/>
      <c r="AN431" s="147"/>
      <c r="AO431" s="147"/>
      <c r="AP431" s="147"/>
      <c r="AQ431" s="147"/>
      <c r="AR431" s="147"/>
      <c r="AS431" s="147"/>
      <c r="AT431" s="147"/>
      <c r="AU431" s="147"/>
      <c r="AV431" s="193"/>
      <c r="AW431" s="146"/>
      <c r="AX431" s="177">
        <f>AX2</f>
        <v>8.3333333333333329E-2</v>
      </c>
      <c r="AY431" s="177">
        <f>AY2</f>
        <v>0.5</v>
      </c>
      <c r="AZ431" s="146"/>
      <c r="BA431" s="146"/>
      <c r="BB431" s="146"/>
      <c r="BC431" s="146"/>
      <c r="BD431" s="146"/>
      <c r="BE431" s="146"/>
      <c r="BF431" s="146"/>
      <c r="BG431" s="146"/>
      <c r="BH431" s="177">
        <f>BH2</f>
        <v>0.5</v>
      </c>
      <c r="BI431" s="146"/>
      <c r="BJ431" s="146"/>
      <c r="BK431" s="146"/>
      <c r="BL431" s="131"/>
    </row>
    <row r="432" spans="1:64" x14ac:dyDescent="0.25">
      <c r="A432" s="198" t="s">
        <v>548</v>
      </c>
      <c r="B432" s="151">
        <v>0.1</v>
      </c>
      <c r="C432" s="151">
        <f t="shared" si="14"/>
        <v>0</v>
      </c>
      <c r="D432" s="151"/>
      <c r="E432" s="152">
        <f t="shared" si="13"/>
        <v>0</v>
      </c>
      <c r="F432" s="196"/>
      <c r="G432" s="196"/>
      <c r="H432" s="196"/>
      <c r="I432" s="196"/>
      <c r="J432" s="196"/>
      <c r="K432" s="196"/>
      <c r="L432" s="196"/>
      <c r="M432" s="147"/>
      <c r="N432" s="147"/>
      <c r="O432" s="147"/>
      <c r="P432" s="147"/>
      <c r="Q432" s="147"/>
      <c r="R432" s="147"/>
      <c r="S432" s="147"/>
      <c r="T432" s="147"/>
      <c r="U432" s="147"/>
      <c r="V432" s="147"/>
      <c r="W432" s="147"/>
      <c r="X432" s="147"/>
      <c r="Y432" s="147"/>
      <c r="Z432" s="147"/>
      <c r="AA432" s="147"/>
      <c r="AB432" s="147"/>
      <c r="AC432" s="147"/>
      <c r="AD432" s="147"/>
      <c r="AE432" s="147"/>
      <c r="AF432" s="147"/>
      <c r="AG432" s="147"/>
      <c r="AH432" s="147"/>
      <c r="AI432" s="147"/>
      <c r="AJ432" s="147"/>
      <c r="AK432" s="147"/>
      <c r="AL432" s="147"/>
      <c r="AM432" s="147"/>
      <c r="AN432" s="147"/>
      <c r="AO432" s="147"/>
      <c r="AP432" s="147"/>
      <c r="AQ432" s="147"/>
      <c r="AR432" s="147"/>
      <c r="AS432" s="147"/>
      <c r="AT432" s="147"/>
      <c r="AU432" s="147"/>
      <c r="AV432" s="193"/>
      <c r="AW432" s="146"/>
      <c r="AX432" s="177">
        <f>AX3</f>
        <v>0</v>
      </c>
      <c r="AY432" s="177">
        <f>AY3</f>
        <v>0</v>
      </c>
      <c r="AZ432" s="146"/>
      <c r="BA432" s="146"/>
      <c r="BB432" s="146"/>
      <c r="BC432" s="146"/>
      <c r="BD432" s="146"/>
      <c r="BE432" s="146"/>
      <c r="BF432" s="146"/>
      <c r="BG432" s="146"/>
      <c r="BH432" s="177">
        <f>BH3</f>
        <v>0</v>
      </c>
      <c r="BI432" s="146"/>
      <c r="BJ432" s="146"/>
      <c r="BK432" s="146"/>
      <c r="BL432" s="131"/>
    </row>
    <row r="433" spans="1:64" x14ac:dyDescent="0.25">
      <c r="A433" s="149"/>
      <c r="B433" s="151">
        <v>0.1</v>
      </c>
      <c r="C433" s="151">
        <f t="shared" si="14"/>
        <v>0</v>
      </c>
      <c r="D433" s="151"/>
      <c r="E433" s="152">
        <f t="shared" si="13"/>
        <v>0</v>
      </c>
      <c r="F433" s="192"/>
      <c r="G433" s="192"/>
      <c r="H433" s="192"/>
      <c r="I433" s="192"/>
      <c r="J433" s="192"/>
      <c r="K433" s="192"/>
      <c r="L433" s="192"/>
      <c r="M433" s="147"/>
      <c r="N433" s="147"/>
      <c r="O433" s="147"/>
      <c r="P433" s="147"/>
      <c r="Q433" s="147"/>
      <c r="R433" s="147"/>
      <c r="S433" s="147"/>
      <c r="T433" s="147"/>
      <c r="U433" s="147"/>
      <c r="V433" s="147"/>
      <c r="W433" s="147"/>
      <c r="X433" s="147"/>
      <c r="Y433" s="147"/>
      <c r="Z433" s="147"/>
      <c r="AA433" s="147"/>
      <c r="AB433" s="147"/>
      <c r="AC433" s="147"/>
      <c r="AD433" s="147"/>
      <c r="AE433" s="147"/>
      <c r="AF433" s="147"/>
      <c r="AG433" s="147"/>
      <c r="AH433" s="147"/>
      <c r="AI433" s="147"/>
      <c r="AJ433" s="147"/>
      <c r="AK433" s="147"/>
      <c r="AL433" s="147"/>
      <c r="AM433" s="147"/>
      <c r="AN433" s="147"/>
      <c r="AO433" s="147"/>
      <c r="AP433" s="147"/>
      <c r="AQ433" s="147"/>
      <c r="AR433" s="147"/>
      <c r="AS433" s="147"/>
      <c r="AT433" s="147"/>
      <c r="AU433" s="147"/>
      <c r="AV433" s="193"/>
      <c r="AW433" s="146"/>
      <c r="AX433" s="146"/>
      <c r="AY433" s="146"/>
      <c r="AZ433" s="146"/>
      <c r="BA433" s="146"/>
      <c r="BB433" s="146"/>
      <c r="BC433" s="146"/>
      <c r="BD433" s="146"/>
      <c r="BE433" s="146"/>
      <c r="BF433" s="146"/>
      <c r="BG433" s="146"/>
      <c r="BH433" s="146"/>
      <c r="BI433" s="146"/>
      <c r="BJ433" s="146"/>
      <c r="BK433" s="146"/>
      <c r="BL433" s="131"/>
    </row>
    <row r="434" spans="1:64" x14ac:dyDescent="0.25">
      <c r="A434" s="198" t="s">
        <v>549</v>
      </c>
      <c r="B434" s="151">
        <v>0.1</v>
      </c>
      <c r="C434" s="151">
        <f t="shared" si="14"/>
        <v>0</v>
      </c>
      <c r="D434" s="151"/>
      <c r="E434" s="152">
        <f t="shared" ref="E434:E497" si="15">SUM(F434:L434)</f>
        <v>0</v>
      </c>
      <c r="F434" s="196"/>
      <c r="G434" s="196"/>
      <c r="H434" s="196"/>
      <c r="I434" s="196"/>
      <c r="J434" s="196"/>
      <c r="K434" s="196"/>
      <c r="L434" s="196"/>
      <c r="M434" s="147"/>
      <c r="N434" s="147"/>
      <c r="O434" s="147"/>
      <c r="P434" s="147"/>
      <c r="Q434" s="147"/>
      <c r="R434" s="147"/>
      <c r="S434" s="147"/>
      <c r="T434" s="147"/>
      <c r="U434" s="147"/>
      <c r="V434" s="147"/>
      <c r="W434" s="147"/>
      <c r="X434" s="147"/>
      <c r="Y434" s="147"/>
      <c r="Z434" s="147"/>
      <c r="AA434" s="147"/>
      <c r="AB434" s="147"/>
      <c r="AC434" s="147"/>
      <c r="AD434" s="147"/>
      <c r="AE434" s="147"/>
      <c r="AF434" s="147"/>
      <c r="AG434" s="147"/>
      <c r="AH434" s="147"/>
      <c r="AI434" s="147"/>
      <c r="AJ434" s="147"/>
      <c r="AK434" s="147"/>
      <c r="AL434" s="147"/>
      <c r="AM434" s="147"/>
      <c r="AN434" s="147"/>
      <c r="AO434" s="147"/>
      <c r="AP434" s="147"/>
      <c r="AQ434" s="147"/>
      <c r="AR434" s="147"/>
      <c r="AS434" s="147"/>
      <c r="AT434" s="147"/>
      <c r="AU434" s="147"/>
      <c r="AV434" s="193"/>
      <c r="AW434" s="146"/>
      <c r="AX434" s="146"/>
      <c r="AY434" s="146"/>
      <c r="AZ434" s="146"/>
      <c r="BA434" s="146"/>
      <c r="BB434" s="146"/>
      <c r="BC434" s="146"/>
      <c r="BD434" s="146"/>
      <c r="BE434" s="146"/>
      <c r="BF434" s="146"/>
      <c r="BG434" s="177" t="str">
        <f>BG1</f>
        <v>déto</v>
      </c>
      <c r="BH434" s="146"/>
      <c r="BI434" s="146"/>
      <c r="BJ434" s="146"/>
      <c r="BK434" s="146"/>
      <c r="BL434" s="131"/>
    </row>
    <row r="435" spans="1:64" x14ac:dyDescent="0.25">
      <c r="A435" s="195" t="s">
        <v>550</v>
      </c>
      <c r="B435" s="151">
        <v>0.1</v>
      </c>
      <c r="C435" s="151">
        <f t="shared" si="14"/>
        <v>0</v>
      </c>
      <c r="D435" s="151"/>
      <c r="E435" s="152">
        <f t="shared" si="15"/>
        <v>0</v>
      </c>
      <c r="F435" s="196"/>
      <c r="G435" s="196"/>
      <c r="H435" s="196"/>
      <c r="I435" s="196"/>
      <c r="J435" s="196"/>
      <c r="K435" s="196"/>
      <c r="L435" s="196"/>
      <c r="M435" s="147"/>
      <c r="N435" s="147"/>
      <c r="O435" s="147"/>
      <c r="P435" s="147"/>
      <c r="Q435" s="147"/>
      <c r="R435" s="147"/>
      <c r="S435" s="147"/>
      <c r="T435" s="147"/>
      <c r="U435" s="147"/>
      <c r="V435" s="147"/>
      <c r="W435" s="147"/>
      <c r="X435" s="147"/>
      <c r="Y435" s="147"/>
      <c r="Z435" s="147"/>
      <c r="AA435" s="147"/>
      <c r="AB435" s="147"/>
      <c r="AC435" s="147"/>
      <c r="AD435" s="147"/>
      <c r="AE435" s="147"/>
      <c r="AF435" s="147"/>
      <c r="AG435" s="147"/>
      <c r="AH435" s="147"/>
      <c r="AI435" s="147"/>
      <c r="AJ435" s="147"/>
      <c r="AK435" s="147"/>
      <c r="AL435" s="147"/>
      <c r="AM435" s="147"/>
      <c r="AN435" s="147"/>
      <c r="AO435" s="147"/>
      <c r="AP435" s="147"/>
      <c r="AQ435" s="147"/>
      <c r="AR435" s="147"/>
      <c r="AS435" s="147"/>
      <c r="AT435" s="147"/>
      <c r="AU435" s="147"/>
      <c r="AV435" s="193"/>
      <c r="AW435" s="146"/>
      <c r="AX435" s="146"/>
      <c r="AY435" s="146"/>
      <c r="AZ435" s="146"/>
      <c r="BA435" s="146"/>
      <c r="BB435" s="146"/>
      <c r="BC435" s="146"/>
      <c r="BD435" s="146"/>
      <c r="BE435" s="146"/>
      <c r="BF435" s="146"/>
      <c r="BG435" s="177">
        <f>BG2</f>
        <v>0.25</v>
      </c>
      <c r="BH435" s="146"/>
      <c r="BI435" s="146"/>
      <c r="BJ435" s="146"/>
      <c r="BK435" s="146"/>
      <c r="BL435" s="131"/>
    </row>
    <row r="436" spans="1:64" x14ac:dyDescent="0.25">
      <c r="A436" s="195" t="s">
        <v>551</v>
      </c>
      <c r="B436" s="151">
        <v>0.1</v>
      </c>
      <c r="C436" s="151">
        <f t="shared" si="14"/>
        <v>0</v>
      </c>
      <c r="D436" s="151"/>
      <c r="E436" s="152">
        <f t="shared" si="15"/>
        <v>0</v>
      </c>
      <c r="F436" s="196"/>
      <c r="G436" s="196"/>
      <c r="H436" s="196"/>
      <c r="I436" s="196"/>
      <c r="J436" s="196"/>
      <c r="K436" s="196"/>
      <c r="L436" s="196"/>
      <c r="M436" s="147"/>
      <c r="N436" s="147"/>
      <c r="O436" s="147"/>
      <c r="P436" s="147"/>
      <c r="Q436" s="147"/>
      <c r="R436" s="147"/>
      <c r="S436" s="147"/>
      <c r="T436" s="147"/>
      <c r="U436" s="147"/>
      <c r="V436" s="147"/>
      <c r="W436" s="147"/>
      <c r="X436" s="147"/>
      <c r="Y436" s="147"/>
      <c r="Z436" s="147"/>
      <c r="AA436" s="147"/>
      <c r="AB436" s="147"/>
      <c r="AC436" s="147"/>
      <c r="AD436" s="147"/>
      <c r="AE436" s="147"/>
      <c r="AF436" s="147"/>
      <c r="AG436" s="147"/>
      <c r="AH436" s="147"/>
      <c r="AI436" s="147"/>
      <c r="AJ436" s="147"/>
      <c r="AK436" s="147"/>
      <c r="AL436" s="147"/>
      <c r="AM436" s="147"/>
      <c r="AN436" s="147"/>
      <c r="AO436" s="147"/>
      <c r="AP436" s="147"/>
      <c r="AQ436" s="147"/>
      <c r="AR436" s="147"/>
      <c r="AS436" s="147"/>
      <c r="AT436" s="147"/>
      <c r="AU436" s="147"/>
      <c r="AV436" s="193"/>
      <c r="AW436" s="146"/>
      <c r="AX436" s="146"/>
      <c r="AY436" s="146"/>
      <c r="AZ436" s="146"/>
      <c r="BA436" s="146"/>
      <c r="BB436" s="146"/>
      <c r="BC436" s="146"/>
      <c r="BD436" s="146"/>
      <c r="BE436" s="146"/>
      <c r="BF436" s="146"/>
      <c r="BG436" s="177">
        <f>BG2</f>
        <v>0.25</v>
      </c>
      <c r="BH436" s="146"/>
      <c r="BI436" s="146"/>
      <c r="BJ436" s="146"/>
      <c r="BK436" s="146"/>
      <c r="BL436" s="131"/>
    </row>
    <row r="437" spans="1:64" x14ac:dyDescent="0.25">
      <c r="A437" s="149"/>
      <c r="B437" s="151">
        <v>0.1</v>
      </c>
      <c r="C437" s="151">
        <f t="shared" si="14"/>
        <v>0</v>
      </c>
      <c r="D437" s="151"/>
      <c r="E437" s="152">
        <f t="shared" si="15"/>
        <v>0</v>
      </c>
      <c r="F437" s="192"/>
      <c r="G437" s="192"/>
      <c r="H437" s="192"/>
      <c r="I437" s="192"/>
      <c r="J437" s="192"/>
      <c r="K437" s="192"/>
      <c r="L437" s="192"/>
      <c r="M437" s="147"/>
      <c r="N437" s="147"/>
      <c r="O437" s="147"/>
      <c r="P437" s="147"/>
      <c r="Q437" s="147"/>
      <c r="R437" s="147"/>
      <c r="S437" s="147"/>
      <c r="T437" s="147"/>
      <c r="U437" s="147"/>
      <c r="V437" s="147"/>
      <c r="W437" s="147"/>
      <c r="X437" s="147"/>
      <c r="Y437" s="147"/>
      <c r="Z437" s="147"/>
      <c r="AA437" s="147"/>
      <c r="AB437" s="147"/>
      <c r="AC437" s="147"/>
      <c r="AD437" s="147"/>
      <c r="AE437" s="147"/>
      <c r="AF437" s="147"/>
      <c r="AG437" s="147"/>
      <c r="AH437" s="147"/>
      <c r="AI437" s="147"/>
      <c r="AJ437" s="147"/>
      <c r="AK437" s="147"/>
      <c r="AL437" s="147"/>
      <c r="AM437" s="147"/>
      <c r="AN437" s="147"/>
      <c r="AO437" s="147"/>
      <c r="AP437" s="147"/>
      <c r="AQ437" s="147"/>
      <c r="AR437" s="147"/>
      <c r="AS437" s="147"/>
      <c r="AT437" s="147"/>
      <c r="AU437" s="147"/>
      <c r="AV437" s="193"/>
      <c r="AW437" s="146"/>
      <c r="AX437" s="146"/>
      <c r="AY437" s="146"/>
      <c r="AZ437" s="146"/>
      <c r="BA437" s="146"/>
      <c r="BB437" s="146"/>
      <c r="BC437" s="146"/>
      <c r="BD437" s="146"/>
      <c r="BE437" s="146"/>
      <c r="BF437" s="146"/>
      <c r="BG437" s="146"/>
      <c r="BH437" s="146"/>
      <c r="BI437" s="146"/>
      <c r="BJ437" s="146"/>
      <c r="BK437" s="146"/>
      <c r="BL437" s="131"/>
    </row>
    <row r="438" spans="1:64" x14ac:dyDescent="0.25">
      <c r="A438" s="195" t="s">
        <v>552</v>
      </c>
      <c r="B438" s="151">
        <v>0.1</v>
      </c>
      <c r="C438" s="151">
        <f t="shared" si="14"/>
        <v>0.58333333333333337</v>
      </c>
      <c r="D438" s="151"/>
      <c r="E438" s="152">
        <f t="shared" si="15"/>
        <v>0</v>
      </c>
      <c r="F438" s="196"/>
      <c r="G438" s="196"/>
      <c r="H438" s="196"/>
      <c r="I438" s="196"/>
      <c r="J438" s="196"/>
      <c r="K438" s="196"/>
      <c r="L438" s="196"/>
      <c r="M438" s="147"/>
      <c r="N438" s="147"/>
      <c r="O438" s="147"/>
      <c r="P438" s="147"/>
      <c r="Q438" s="147"/>
      <c r="R438" s="147"/>
      <c r="S438" s="147"/>
      <c r="T438" s="147"/>
      <c r="U438" s="147"/>
      <c r="V438" s="147"/>
      <c r="W438" s="147"/>
      <c r="X438" s="147"/>
      <c r="Y438" s="147"/>
      <c r="Z438" s="147"/>
      <c r="AA438" s="147"/>
      <c r="AB438" s="147"/>
      <c r="AC438" s="147"/>
      <c r="AD438" s="147"/>
      <c r="AE438" s="147"/>
      <c r="AF438" s="147"/>
      <c r="AG438" s="147"/>
      <c r="AH438" s="147"/>
      <c r="AI438" s="147"/>
      <c r="AJ438" s="147"/>
      <c r="AK438" s="147"/>
      <c r="AL438" s="147"/>
      <c r="AM438" s="147"/>
      <c r="AN438" s="147"/>
      <c r="AO438" s="147"/>
      <c r="AP438" s="147"/>
      <c r="AQ438" s="147"/>
      <c r="AR438" s="147"/>
      <c r="AS438" s="147"/>
      <c r="AT438" s="147"/>
      <c r="AU438" s="147"/>
      <c r="AV438" s="193"/>
      <c r="AW438" s="146"/>
      <c r="AX438" s="177">
        <f>AX2</f>
        <v>8.3333333333333329E-2</v>
      </c>
      <c r="AY438" s="177">
        <f>AY2</f>
        <v>0.5</v>
      </c>
      <c r="AZ438" s="146"/>
      <c r="BA438" s="146"/>
      <c r="BB438" s="146"/>
      <c r="BC438" s="146"/>
      <c r="BD438" s="146"/>
      <c r="BE438" s="146"/>
      <c r="BF438" s="177">
        <f>BF2</f>
        <v>0.25</v>
      </c>
      <c r="BG438" s="146"/>
      <c r="BH438" s="146"/>
      <c r="BI438" s="146"/>
      <c r="BJ438" s="146"/>
      <c r="BK438" s="146"/>
      <c r="BL438" s="131"/>
    </row>
    <row r="439" spans="1:64" x14ac:dyDescent="0.25">
      <c r="A439" s="195" t="s">
        <v>553</v>
      </c>
      <c r="B439" s="151">
        <v>0.1</v>
      </c>
      <c r="C439" s="151">
        <f t="shared" si="14"/>
        <v>0.58333333333333337</v>
      </c>
      <c r="D439" s="151"/>
      <c r="E439" s="152">
        <f t="shared" si="15"/>
        <v>0</v>
      </c>
      <c r="F439" s="196"/>
      <c r="G439" s="196"/>
      <c r="H439" s="196"/>
      <c r="I439" s="196"/>
      <c r="J439" s="196"/>
      <c r="K439" s="196"/>
      <c r="L439" s="196"/>
      <c r="M439" s="147"/>
      <c r="N439" s="147"/>
      <c r="O439" s="147"/>
      <c r="P439" s="147"/>
      <c r="Q439" s="147"/>
      <c r="R439" s="147"/>
      <c r="S439" s="147"/>
      <c r="T439" s="147"/>
      <c r="U439" s="147"/>
      <c r="V439" s="147"/>
      <c r="W439" s="147"/>
      <c r="X439" s="147"/>
      <c r="Y439" s="147"/>
      <c r="Z439" s="147"/>
      <c r="AA439" s="147"/>
      <c r="AB439" s="147"/>
      <c r="AC439" s="147"/>
      <c r="AD439" s="147"/>
      <c r="AE439" s="147"/>
      <c r="AF439" s="147"/>
      <c r="AG439" s="147"/>
      <c r="AH439" s="147"/>
      <c r="AI439" s="147"/>
      <c r="AJ439" s="147"/>
      <c r="AK439" s="147"/>
      <c r="AL439" s="147"/>
      <c r="AM439" s="147"/>
      <c r="AN439" s="147"/>
      <c r="AO439" s="147"/>
      <c r="AP439" s="147"/>
      <c r="AQ439" s="147"/>
      <c r="AR439" s="147"/>
      <c r="AS439" s="147"/>
      <c r="AT439" s="147"/>
      <c r="AU439" s="147"/>
      <c r="AV439" s="193"/>
      <c r="AW439" s="146"/>
      <c r="AX439" s="177">
        <f>AX2</f>
        <v>8.3333333333333329E-2</v>
      </c>
      <c r="AY439" s="177">
        <f>AY2</f>
        <v>0.5</v>
      </c>
      <c r="AZ439" s="146"/>
      <c r="BA439" s="146"/>
      <c r="BB439" s="146"/>
      <c r="BC439" s="146"/>
      <c r="BD439" s="146"/>
      <c r="BE439" s="146"/>
      <c r="BF439" s="177">
        <f>BF2</f>
        <v>0.25</v>
      </c>
      <c r="BG439" s="146"/>
      <c r="BH439" s="146"/>
      <c r="BI439" s="146"/>
      <c r="BJ439" s="146"/>
      <c r="BK439" s="146"/>
      <c r="BL439" s="131"/>
    </row>
    <row r="440" spans="1:64" x14ac:dyDescent="0.25">
      <c r="A440" s="198" t="s">
        <v>554</v>
      </c>
      <c r="B440" s="151">
        <v>0.1</v>
      </c>
      <c r="C440" s="151">
        <f t="shared" si="14"/>
        <v>0</v>
      </c>
      <c r="D440" s="151"/>
      <c r="E440" s="152">
        <f t="shared" si="15"/>
        <v>0</v>
      </c>
      <c r="F440" s="196"/>
      <c r="G440" s="196"/>
      <c r="H440" s="196"/>
      <c r="I440" s="196"/>
      <c r="J440" s="196"/>
      <c r="K440" s="196"/>
      <c r="L440" s="196"/>
      <c r="M440" s="147"/>
      <c r="N440" s="147"/>
      <c r="O440" s="147"/>
      <c r="P440" s="147"/>
      <c r="Q440" s="147"/>
      <c r="R440" s="147"/>
      <c r="S440" s="147"/>
      <c r="T440" s="147"/>
      <c r="U440" s="147"/>
      <c r="V440" s="147"/>
      <c r="W440" s="147"/>
      <c r="X440" s="147"/>
      <c r="Y440" s="147"/>
      <c r="Z440" s="147"/>
      <c r="AA440" s="147"/>
      <c r="AB440" s="147"/>
      <c r="AC440" s="147"/>
      <c r="AD440" s="147"/>
      <c r="AE440" s="147"/>
      <c r="AF440" s="147"/>
      <c r="AG440" s="147"/>
      <c r="AH440" s="147"/>
      <c r="AI440" s="147"/>
      <c r="AJ440" s="147"/>
      <c r="AK440" s="147"/>
      <c r="AL440" s="147"/>
      <c r="AM440" s="147"/>
      <c r="AN440" s="147"/>
      <c r="AO440" s="147"/>
      <c r="AP440" s="147"/>
      <c r="AQ440" s="147"/>
      <c r="AR440" s="147"/>
      <c r="AS440" s="147"/>
      <c r="AT440" s="147"/>
      <c r="AU440" s="147"/>
      <c r="AV440" s="193"/>
      <c r="AW440" s="146"/>
      <c r="AX440" s="177"/>
      <c r="AY440" s="177"/>
      <c r="AZ440" s="146"/>
      <c r="BA440" s="146"/>
      <c r="BB440" s="146"/>
      <c r="BC440" s="146"/>
      <c r="BD440" s="146"/>
      <c r="BE440" s="146"/>
      <c r="BF440" s="177"/>
      <c r="BG440" s="146"/>
      <c r="BH440" s="146"/>
      <c r="BI440" s="146"/>
      <c r="BJ440" s="146"/>
      <c r="BK440" s="146"/>
      <c r="BL440" s="131"/>
    </row>
    <row r="441" spans="1:64" x14ac:dyDescent="0.25">
      <c r="A441" s="198" t="s">
        <v>555</v>
      </c>
      <c r="B441" s="151">
        <v>0.1</v>
      </c>
      <c r="C441" s="151">
        <f t="shared" si="14"/>
        <v>0</v>
      </c>
      <c r="D441" s="151"/>
      <c r="E441" s="152">
        <f t="shared" si="15"/>
        <v>0</v>
      </c>
      <c r="F441" s="196"/>
      <c r="G441" s="196"/>
      <c r="H441" s="196"/>
      <c r="I441" s="196"/>
      <c r="J441" s="196"/>
      <c r="K441" s="196"/>
      <c r="L441" s="196"/>
      <c r="M441" s="200"/>
      <c r="N441" s="200"/>
      <c r="O441" s="200"/>
      <c r="P441" s="200"/>
      <c r="Q441" s="200"/>
      <c r="R441" s="200"/>
      <c r="S441" s="147"/>
      <c r="T441" s="147"/>
      <c r="U441" s="147"/>
      <c r="V441" s="147"/>
      <c r="W441" s="147"/>
      <c r="X441" s="147"/>
      <c r="Y441" s="147"/>
      <c r="Z441" s="147"/>
      <c r="AA441" s="147"/>
      <c r="AB441" s="147"/>
      <c r="AC441" s="147"/>
      <c r="AD441" s="147"/>
      <c r="AE441" s="147"/>
      <c r="AF441" s="147"/>
      <c r="AG441" s="147"/>
      <c r="AH441" s="147"/>
      <c r="AI441" s="147"/>
      <c r="AJ441" s="147"/>
      <c r="AK441" s="147"/>
      <c r="AL441" s="147"/>
      <c r="AM441" s="147"/>
      <c r="AN441" s="147"/>
      <c r="AO441" s="147"/>
      <c r="AP441" s="147"/>
      <c r="AQ441" s="147"/>
      <c r="AR441" s="147"/>
      <c r="AS441" s="147"/>
      <c r="AT441" s="147"/>
      <c r="AU441" s="147"/>
      <c r="AV441" s="193"/>
      <c r="AW441" s="146"/>
      <c r="AX441" s="177"/>
      <c r="AY441" s="177"/>
      <c r="AZ441" s="146"/>
      <c r="BA441" s="146"/>
      <c r="BB441" s="146"/>
      <c r="BC441" s="146"/>
      <c r="BD441" s="146"/>
      <c r="BE441" s="146"/>
      <c r="BF441" s="177"/>
      <c r="BG441" s="146"/>
      <c r="BH441" s="146"/>
      <c r="BI441" s="146"/>
      <c r="BJ441" s="146"/>
      <c r="BK441" s="146"/>
      <c r="BL441" s="131"/>
    </row>
    <row r="442" spans="1:64" x14ac:dyDescent="0.25">
      <c r="A442" s="198" t="s">
        <v>556</v>
      </c>
      <c r="B442" s="151">
        <v>0.1</v>
      </c>
      <c r="C442" s="151">
        <f t="shared" si="14"/>
        <v>0</v>
      </c>
      <c r="D442" s="151"/>
      <c r="E442" s="152">
        <f t="shared" si="15"/>
        <v>0</v>
      </c>
      <c r="F442" s="196"/>
      <c r="G442" s="196"/>
      <c r="H442" s="196"/>
      <c r="I442" s="196"/>
      <c r="J442" s="196"/>
      <c r="K442" s="196"/>
      <c r="L442" s="196"/>
      <c r="M442" s="200"/>
      <c r="N442" s="200"/>
      <c r="O442" s="200"/>
      <c r="P442" s="200"/>
      <c r="Q442" s="200"/>
      <c r="R442" s="200"/>
      <c r="S442" s="147"/>
      <c r="T442" s="147"/>
      <c r="U442" s="147"/>
      <c r="V442" s="147"/>
      <c r="W442" s="147"/>
      <c r="X442" s="147"/>
      <c r="Y442" s="147"/>
      <c r="Z442" s="147"/>
      <c r="AA442" s="147"/>
      <c r="AB442" s="147"/>
      <c r="AC442" s="147"/>
      <c r="AD442" s="147"/>
      <c r="AE442" s="147"/>
      <c r="AF442" s="147"/>
      <c r="AG442" s="147"/>
      <c r="AH442" s="147"/>
      <c r="AI442" s="147"/>
      <c r="AJ442" s="147"/>
      <c r="AK442" s="147"/>
      <c r="AL442" s="147"/>
      <c r="AM442" s="147"/>
      <c r="AN442" s="147"/>
      <c r="AO442" s="147"/>
      <c r="AP442" s="147"/>
      <c r="AQ442" s="147"/>
      <c r="AR442" s="147"/>
      <c r="AS442" s="147"/>
      <c r="AT442" s="147"/>
      <c r="AU442" s="147"/>
      <c r="AV442" s="193"/>
      <c r="AW442" s="146"/>
      <c r="AX442" s="177"/>
      <c r="AY442" s="177"/>
      <c r="AZ442" s="146"/>
      <c r="BA442" s="146"/>
      <c r="BB442" s="146"/>
      <c r="BC442" s="146"/>
      <c r="BD442" s="146"/>
      <c r="BE442" s="146"/>
      <c r="BF442" s="177"/>
      <c r="BG442" s="146"/>
      <c r="BH442" s="146"/>
      <c r="BI442" s="146"/>
      <c r="BJ442" s="146"/>
      <c r="BK442" s="146"/>
      <c r="BL442" s="131"/>
    </row>
    <row r="443" spans="1:64" x14ac:dyDescent="0.25">
      <c r="A443" s="198" t="s">
        <v>557</v>
      </c>
      <c r="B443" s="151">
        <v>0.1</v>
      </c>
      <c r="C443" s="151">
        <f t="shared" si="14"/>
        <v>0</v>
      </c>
      <c r="D443" s="151"/>
      <c r="E443" s="152">
        <f t="shared" si="15"/>
        <v>0</v>
      </c>
      <c r="F443" s="196"/>
      <c r="G443" s="196"/>
      <c r="H443" s="196"/>
      <c r="I443" s="196"/>
      <c r="J443" s="196"/>
      <c r="K443" s="196"/>
      <c r="L443" s="196"/>
      <c r="M443" s="200"/>
      <c r="N443" s="200"/>
      <c r="O443" s="200"/>
      <c r="P443" s="200"/>
      <c r="Q443" s="200"/>
      <c r="R443" s="200"/>
      <c r="S443" s="147"/>
      <c r="T443" s="147"/>
      <c r="U443" s="147"/>
      <c r="V443" s="147"/>
      <c r="W443" s="147"/>
      <c r="X443" s="147"/>
      <c r="Y443" s="147"/>
      <c r="Z443" s="147"/>
      <c r="AA443" s="147"/>
      <c r="AB443" s="147"/>
      <c r="AC443" s="147"/>
      <c r="AD443" s="147"/>
      <c r="AE443" s="147"/>
      <c r="AF443" s="147"/>
      <c r="AG443" s="147"/>
      <c r="AH443" s="147"/>
      <c r="AI443" s="147"/>
      <c r="AJ443" s="147"/>
      <c r="AK443" s="147"/>
      <c r="AL443" s="147"/>
      <c r="AM443" s="147"/>
      <c r="AN443" s="147"/>
      <c r="AO443" s="147"/>
      <c r="AP443" s="147"/>
      <c r="AQ443" s="147"/>
      <c r="AR443" s="147"/>
      <c r="AS443" s="147"/>
      <c r="AT443" s="147"/>
      <c r="AU443" s="147"/>
      <c r="AV443" s="193"/>
      <c r="AW443" s="146"/>
      <c r="AX443" s="177"/>
      <c r="AY443" s="177"/>
      <c r="AZ443" s="146"/>
      <c r="BA443" s="146"/>
      <c r="BB443" s="146"/>
      <c r="BC443" s="146"/>
      <c r="BD443" s="146"/>
      <c r="BE443" s="146"/>
      <c r="BF443" s="177"/>
      <c r="BG443" s="146"/>
      <c r="BH443" s="146"/>
      <c r="BI443" s="146"/>
      <c r="BJ443" s="146"/>
      <c r="BK443" s="146"/>
      <c r="BL443" s="131"/>
    </row>
    <row r="444" spans="1:64" x14ac:dyDescent="0.25">
      <c r="A444" s="198" t="s">
        <v>558</v>
      </c>
      <c r="B444" s="151">
        <v>0.1</v>
      </c>
      <c r="C444" s="151">
        <f t="shared" si="14"/>
        <v>0</v>
      </c>
      <c r="D444" s="151"/>
      <c r="E444" s="152">
        <f t="shared" si="15"/>
        <v>0</v>
      </c>
      <c r="F444" s="196"/>
      <c r="G444" s="196"/>
      <c r="H444" s="196"/>
      <c r="I444" s="196"/>
      <c r="J444" s="196"/>
      <c r="K444" s="196"/>
      <c r="L444" s="196"/>
      <c r="M444" s="200"/>
      <c r="N444" s="200"/>
      <c r="O444" s="200"/>
      <c r="P444" s="200"/>
      <c r="Q444" s="200"/>
      <c r="R444" s="200"/>
      <c r="S444" s="147"/>
      <c r="T444" s="147"/>
      <c r="U444" s="147"/>
      <c r="V444" s="147"/>
      <c r="W444" s="147"/>
      <c r="X444" s="147"/>
      <c r="Y444" s="147"/>
      <c r="Z444" s="147"/>
      <c r="AA444" s="147"/>
      <c r="AB444" s="147"/>
      <c r="AC444" s="147"/>
      <c r="AD444" s="147"/>
      <c r="AE444" s="147"/>
      <c r="AF444" s="147"/>
      <c r="AG444" s="147"/>
      <c r="AH444" s="147"/>
      <c r="AI444" s="147"/>
      <c r="AJ444" s="147"/>
      <c r="AK444" s="147"/>
      <c r="AL444" s="147"/>
      <c r="AM444" s="147"/>
      <c r="AN444" s="147"/>
      <c r="AO444" s="147"/>
      <c r="AP444" s="147"/>
      <c r="AQ444" s="147"/>
      <c r="AR444" s="147"/>
      <c r="AS444" s="147"/>
      <c r="AT444" s="147"/>
      <c r="AU444" s="147"/>
      <c r="AV444" s="193"/>
      <c r="AW444" s="146"/>
      <c r="AX444" s="177"/>
      <c r="AY444" s="177"/>
      <c r="AZ444" s="146"/>
      <c r="BA444" s="146"/>
      <c r="BB444" s="146"/>
      <c r="BC444" s="146"/>
      <c r="BD444" s="146"/>
      <c r="BE444" s="146"/>
      <c r="BF444" s="177"/>
      <c r="BG444" s="146"/>
      <c r="BH444" s="146"/>
      <c r="BI444" s="146"/>
      <c r="BJ444" s="146"/>
      <c r="BK444" s="146"/>
      <c r="BL444" s="131"/>
    </row>
    <row r="445" spans="1:64" x14ac:dyDescent="0.25">
      <c r="A445" s="195" t="s">
        <v>559</v>
      </c>
      <c r="B445" s="151">
        <v>0.1</v>
      </c>
      <c r="C445" s="151">
        <f t="shared" si="14"/>
        <v>0.58333333333333337</v>
      </c>
      <c r="D445" s="151"/>
      <c r="E445" s="152">
        <f t="shared" si="15"/>
        <v>0</v>
      </c>
      <c r="F445" s="196"/>
      <c r="G445" s="196"/>
      <c r="H445" s="196"/>
      <c r="I445" s="196"/>
      <c r="J445" s="196"/>
      <c r="K445" s="196"/>
      <c r="L445" s="196"/>
      <c r="M445" s="147"/>
      <c r="N445" s="147"/>
      <c r="O445" s="147"/>
      <c r="P445" s="147"/>
      <c r="Q445" s="147"/>
      <c r="R445" s="147"/>
      <c r="S445" s="147"/>
      <c r="T445" s="147"/>
      <c r="U445" s="147"/>
      <c r="V445" s="147"/>
      <c r="W445" s="147"/>
      <c r="X445" s="147"/>
      <c r="Y445" s="147"/>
      <c r="Z445" s="147"/>
      <c r="AA445" s="147"/>
      <c r="AB445" s="147"/>
      <c r="AC445" s="147"/>
      <c r="AD445" s="147"/>
      <c r="AE445" s="147"/>
      <c r="AF445" s="147"/>
      <c r="AG445" s="147"/>
      <c r="AH445" s="147"/>
      <c r="AI445" s="147"/>
      <c r="AJ445" s="147"/>
      <c r="AK445" s="147"/>
      <c r="AL445" s="147"/>
      <c r="AM445" s="147"/>
      <c r="AN445" s="147"/>
      <c r="AO445" s="147"/>
      <c r="AP445" s="147"/>
      <c r="AQ445" s="147"/>
      <c r="AR445" s="147"/>
      <c r="AS445" s="147"/>
      <c r="AT445" s="147"/>
      <c r="AU445" s="147"/>
      <c r="AV445" s="193"/>
      <c r="AW445" s="146"/>
      <c r="AX445" s="177">
        <f>AX2</f>
        <v>8.3333333333333329E-2</v>
      </c>
      <c r="AY445" s="177">
        <f>AY2</f>
        <v>0.5</v>
      </c>
      <c r="AZ445" s="146"/>
      <c r="BA445" s="146"/>
      <c r="BB445" s="146"/>
      <c r="BC445" s="146"/>
      <c r="BD445" s="146"/>
      <c r="BE445" s="146"/>
      <c r="BF445" s="177">
        <f>BF2</f>
        <v>0.25</v>
      </c>
      <c r="BG445" s="146"/>
      <c r="BH445" s="146"/>
      <c r="BI445" s="146"/>
      <c r="BJ445" s="146"/>
      <c r="BK445" s="146"/>
      <c r="BL445" s="131"/>
    </row>
    <row r="446" spans="1:64" x14ac:dyDescent="0.25">
      <c r="A446" s="195" t="s">
        <v>560</v>
      </c>
      <c r="B446" s="151">
        <v>0.1</v>
      </c>
      <c r="C446" s="151">
        <f t="shared" si="14"/>
        <v>1.0833333333333335</v>
      </c>
      <c r="D446" s="151"/>
      <c r="E446" s="152">
        <f t="shared" si="15"/>
        <v>0</v>
      </c>
      <c r="F446" s="196"/>
      <c r="G446" s="196"/>
      <c r="H446" s="196"/>
      <c r="I446" s="196"/>
      <c r="J446" s="196"/>
      <c r="K446" s="196"/>
      <c r="L446" s="196"/>
      <c r="M446" s="147"/>
      <c r="N446" s="147"/>
      <c r="O446" s="147"/>
      <c r="P446" s="147"/>
      <c r="Q446" s="147"/>
      <c r="R446" s="147"/>
      <c r="S446" s="147"/>
      <c r="T446" s="147"/>
      <c r="U446" s="147"/>
      <c r="V446" s="147"/>
      <c r="W446" s="147"/>
      <c r="X446" s="147"/>
      <c r="Y446" s="147"/>
      <c r="Z446" s="147"/>
      <c r="AA446" s="147"/>
      <c r="AB446" s="147"/>
      <c r="AC446" s="147"/>
      <c r="AD446" s="147"/>
      <c r="AE446" s="147"/>
      <c r="AF446" s="147"/>
      <c r="AG446" s="147"/>
      <c r="AH446" s="147"/>
      <c r="AI446" s="147"/>
      <c r="AJ446" s="147"/>
      <c r="AK446" s="147"/>
      <c r="AL446" s="147"/>
      <c r="AM446" s="147"/>
      <c r="AN446" s="147"/>
      <c r="AO446" s="147"/>
      <c r="AP446" s="147"/>
      <c r="AQ446" s="147"/>
      <c r="AR446" s="147"/>
      <c r="AS446" s="147"/>
      <c r="AT446" s="147"/>
      <c r="AU446" s="147"/>
      <c r="AV446" s="193"/>
      <c r="AW446" s="146">
        <v>0.5</v>
      </c>
      <c r="AX446" s="177">
        <f>AX2</f>
        <v>8.3333333333333329E-2</v>
      </c>
      <c r="AY446" s="177">
        <f>AY2</f>
        <v>0.5</v>
      </c>
      <c r="AZ446" s="146"/>
      <c r="BA446" s="146"/>
      <c r="BB446" s="146"/>
      <c r="BC446" s="146"/>
      <c r="BD446" s="146"/>
      <c r="BE446" s="146"/>
      <c r="BF446" s="177">
        <f>BF2</f>
        <v>0.25</v>
      </c>
      <c r="BG446" s="146"/>
      <c r="BH446" s="146"/>
      <c r="BI446" s="146"/>
      <c r="BJ446" s="146"/>
      <c r="BK446" s="146"/>
      <c r="BL446" s="131"/>
    </row>
    <row r="447" spans="1:64" ht="3.75" customHeight="1" x14ac:dyDescent="0.25">
      <c r="A447" s="149"/>
      <c r="B447" s="151">
        <v>0.1</v>
      </c>
      <c r="C447" s="151">
        <f t="shared" si="14"/>
        <v>0</v>
      </c>
      <c r="D447" s="151"/>
      <c r="E447" s="152">
        <f t="shared" si="15"/>
        <v>0</v>
      </c>
      <c r="F447" s="192"/>
      <c r="G447" s="192"/>
      <c r="H447" s="192"/>
      <c r="I447" s="192"/>
      <c r="J447" s="192"/>
      <c r="K447" s="192"/>
      <c r="L447" s="192"/>
      <c r="M447" s="147"/>
      <c r="N447" s="147"/>
      <c r="O447" s="147"/>
      <c r="P447" s="147"/>
      <c r="Q447" s="147"/>
      <c r="R447" s="147"/>
      <c r="S447" s="147"/>
      <c r="T447" s="147"/>
      <c r="U447" s="147"/>
      <c r="V447" s="147"/>
      <c r="W447" s="147"/>
      <c r="X447" s="147"/>
      <c r="Y447" s="147"/>
      <c r="Z447" s="147"/>
      <c r="AA447" s="147"/>
      <c r="AB447" s="147"/>
      <c r="AC447" s="147"/>
      <c r="AD447" s="147"/>
      <c r="AE447" s="147"/>
      <c r="AF447" s="147"/>
      <c r="AG447" s="147"/>
      <c r="AH447" s="147"/>
      <c r="AI447" s="147"/>
      <c r="AJ447" s="147"/>
      <c r="AK447" s="147"/>
      <c r="AL447" s="147"/>
      <c r="AM447" s="147"/>
      <c r="AN447" s="147"/>
      <c r="AO447" s="147"/>
      <c r="AP447" s="147"/>
      <c r="AQ447" s="147"/>
      <c r="AR447" s="147"/>
      <c r="AS447" s="147"/>
      <c r="AT447" s="147"/>
      <c r="AU447" s="147"/>
      <c r="AV447" s="193"/>
      <c r="AW447" s="146"/>
      <c r="AX447" s="146"/>
      <c r="AY447" s="146"/>
      <c r="AZ447" s="146"/>
      <c r="BA447" s="146"/>
      <c r="BB447" s="146"/>
      <c r="BC447" s="146"/>
      <c r="BD447" s="146"/>
      <c r="BE447" s="146"/>
      <c r="BF447" s="146"/>
      <c r="BG447" s="146"/>
      <c r="BH447" s="146"/>
      <c r="BI447" s="146"/>
      <c r="BJ447" s="146"/>
      <c r="BK447" s="146"/>
      <c r="BL447" s="131"/>
    </row>
    <row r="448" spans="1:64" x14ac:dyDescent="0.25">
      <c r="A448" s="195" t="s">
        <v>561</v>
      </c>
      <c r="B448" s="151">
        <v>0.1</v>
      </c>
      <c r="C448" s="151">
        <f t="shared" si="14"/>
        <v>1.0833333333333333</v>
      </c>
      <c r="D448" s="151"/>
      <c r="E448" s="152">
        <f t="shared" si="15"/>
        <v>0</v>
      </c>
      <c r="F448" s="196"/>
      <c r="G448" s="196"/>
      <c r="H448" s="196"/>
      <c r="I448" s="196"/>
      <c r="J448" s="196"/>
      <c r="K448" s="196"/>
      <c r="L448" s="196"/>
      <c r="M448" s="147"/>
      <c r="N448" s="147"/>
      <c r="O448" s="147"/>
      <c r="P448" s="147"/>
      <c r="Q448" s="147"/>
      <c r="R448" s="147"/>
      <c r="S448" s="147"/>
      <c r="T448" s="147"/>
      <c r="U448" s="147"/>
      <c r="V448" s="147"/>
      <c r="W448" s="147"/>
      <c r="X448" s="147"/>
      <c r="Y448" s="147"/>
      <c r="Z448" s="147"/>
      <c r="AA448" s="147"/>
      <c r="AB448" s="147"/>
      <c r="AC448" s="147"/>
      <c r="AD448" s="147"/>
      <c r="AE448" s="147"/>
      <c r="AF448" s="147"/>
      <c r="AG448" s="147"/>
      <c r="AH448" s="147"/>
      <c r="AI448" s="147"/>
      <c r="AJ448" s="147"/>
      <c r="AK448" s="147"/>
      <c r="AL448" s="147"/>
      <c r="AM448" s="147"/>
      <c r="AN448" s="147"/>
      <c r="AO448" s="147"/>
      <c r="AP448" s="147"/>
      <c r="AQ448" s="147"/>
      <c r="AR448" s="147"/>
      <c r="AS448" s="147"/>
      <c r="AT448" s="147"/>
      <c r="AU448" s="147"/>
      <c r="AV448" s="193"/>
      <c r="AW448" s="146"/>
      <c r="AX448" s="177">
        <f>AX2</f>
        <v>8.3333333333333329E-2</v>
      </c>
      <c r="AY448" s="177">
        <f>AY2*2</f>
        <v>1</v>
      </c>
      <c r="AZ448" s="146"/>
      <c r="BA448" s="146"/>
      <c r="BB448" s="146"/>
      <c r="BC448" s="146"/>
      <c r="BD448" s="146"/>
      <c r="BE448" s="146"/>
      <c r="BF448" s="177">
        <f>BF2*2</f>
        <v>0.5</v>
      </c>
      <c r="BG448" s="146"/>
      <c r="BH448" s="146"/>
      <c r="BI448" s="146"/>
      <c r="BJ448" s="146"/>
      <c r="BK448" s="146"/>
      <c r="BL448" s="131"/>
    </row>
    <row r="449" spans="1:64" x14ac:dyDescent="0.25">
      <c r="A449" s="195" t="s">
        <v>562</v>
      </c>
      <c r="B449" s="151">
        <v>0.1</v>
      </c>
      <c r="C449" s="151">
        <f t="shared" si="14"/>
        <v>1.0833333333333335</v>
      </c>
      <c r="D449" s="151"/>
      <c r="E449" s="152">
        <f t="shared" si="15"/>
        <v>0</v>
      </c>
      <c r="F449" s="196"/>
      <c r="G449" s="196"/>
      <c r="H449" s="196"/>
      <c r="I449" s="196"/>
      <c r="J449" s="196"/>
      <c r="K449" s="196"/>
      <c r="L449" s="196"/>
      <c r="M449" s="147"/>
      <c r="N449" s="147"/>
      <c r="O449" s="147"/>
      <c r="P449" s="147"/>
      <c r="Q449" s="147"/>
      <c r="R449" s="147"/>
      <c r="S449" s="147"/>
      <c r="T449" s="147"/>
      <c r="U449" s="147"/>
      <c r="V449" s="147"/>
      <c r="W449" s="147"/>
      <c r="X449" s="147"/>
      <c r="Y449" s="147"/>
      <c r="Z449" s="147"/>
      <c r="AA449" s="147"/>
      <c r="AB449" s="147"/>
      <c r="AC449" s="147"/>
      <c r="AD449" s="147"/>
      <c r="AE449" s="147"/>
      <c r="AF449" s="147"/>
      <c r="AG449" s="147"/>
      <c r="AH449" s="147"/>
      <c r="AI449" s="147"/>
      <c r="AJ449" s="147"/>
      <c r="AK449" s="147"/>
      <c r="AL449" s="147"/>
      <c r="AM449" s="147"/>
      <c r="AN449" s="147"/>
      <c r="AO449" s="147"/>
      <c r="AP449" s="147"/>
      <c r="AQ449" s="147"/>
      <c r="AR449" s="147"/>
      <c r="AS449" s="147"/>
      <c r="AT449" s="147"/>
      <c r="AU449" s="147"/>
      <c r="AV449" s="193"/>
      <c r="AW449" s="146">
        <v>0.5</v>
      </c>
      <c r="AX449" s="177">
        <f>AX2</f>
        <v>8.3333333333333329E-2</v>
      </c>
      <c r="AY449" s="177">
        <f>AY2</f>
        <v>0.5</v>
      </c>
      <c r="AZ449" s="146"/>
      <c r="BA449" s="146"/>
      <c r="BB449" s="146"/>
      <c r="BC449" s="146"/>
      <c r="BD449" s="146"/>
      <c r="BE449" s="146"/>
      <c r="BF449" s="177">
        <f>BF2</f>
        <v>0.25</v>
      </c>
      <c r="BG449" s="146"/>
      <c r="BH449" s="146"/>
      <c r="BI449" s="146"/>
      <c r="BJ449" s="146"/>
      <c r="BK449" s="146"/>
      <c r="BL449" s="131"/>
    </row>
    <row r="450" spans="1:64" x14ac:dyDescent="0.25">
      <c r="A450" s="198" t="s">
        <v>563</v>
      </c>
      <c r="B450" s="151">
        <v>0.1</v>
      </c>
      <c r="C450" s="151">
        <f t="shared" si="14"/>
        <v>0</v>
      </c>
      <c r="D450" s="151"/>
      <c r="E450" s="152">
        <f t="shared" si="15"/>
        <v>0</v>
      </c>
      <c r="F450" s="196"/>
      <c r="G450" s="196"/>
      <c r="H450" s="196"/>
      <c r="I450" s="196"/>
      <c r="J450" s="196"/>
      <c r="K450" s="196"/>
      <c r="L450" s="196"/>
      <c r="M450" s="147"/>
      <c r="N450" s="147"/>
      <c r="O450" s="147"/>
      <c r="P450" s="147"/>
      <c r="Q450" s="147"/>
      <c r="R450" s="147"/>
      <c r="S450" s="147"/>
      <c r="T450" s="147"/>
      <c r="U450" s="147"/>
      <c r="V450" s="147"/>
      <c r="W450" s="147"/>
      <c r="X450" s="147"/>
      <c r="Y450" s="147"/>
      <c r="Z450" s="147"/>
      <c r="AA450" s="147"/>
      <c r="AB450" s="147"/>
      <c r="AC450" s="147"/>
      <c r="AD450" s="147"/>
      <c r="AE450" s="147"/>
      <c r="AF450" s="147"/>
      <c r="AG450" s="147"/>
      <c r="AH450" s="147"/>
      <c r="AI450" s="147"/>
      <c r="AJ450" s="147"/>
      <c r="AK450" s="147"/>
      <c r="AL450" s="147"/>
      <c r="AM450" s="147"/>
      <c r="AN450" s="147"/>
      <c r="AO450" s="147"/>
      <c r="AP450" s="147"/>
      <c r="AQ450" s="147"/>
      <c r="AR450" s="147"/>
      <c r="AS450" s="147"/>
      <c r="AT450" s="147"/>
      <c r="AU450" s="147"/>
      <c r="AV450" s="193"/>
      <c r="AW450" s="146"/>
      <c r="AX450" s="177"/>
      <c r="AY450" s="177"/>
      <c r="AZ450" s="146"/>
      <c r="BA450" s="146"/>
      <c r="BB450" s="146"/>
      <c r="BC450" s="146"/>
      <c r="BD450" s="146"/>
      <c r="BE450" s="146"/>
      <c r="BF450" s="177"/>
      <c r="BG450" s="146"/>
      <c r="BH450" s="146"/>
      <c r="BI450" s="146"/>
      <c r="BJ450" s="146"/>
      <c r="BK450" s="146"/>
      <c r="BL450" s="131"/>
    </row>
    <row r="451" spans="1:64" x14ac:dyDescent="0.25">
      <c r="A451" s="198" t="s">
        <v>564</v>
      </c>
      <c r="B451" s="151">
        <v>0.1</v>
      </c>
      <c r="C451" s="151">
        <f t="shared" si="14"/>
        <v>0</v>
      </c>
      <c r="D451" s="151"/>
      <c r="E451" s="152">
        <f t="shared" si="15"/>
        <v>0</v>
      </c>
      <c r="F451" s="196"/>
      <c r="G451" s="196"/>
      <c r="H451" s="196"/>
      <c r="I451" s="196"/>
      <c r="J451" s="196"/>
      <c r="K451" s="196"/>
      <c r="L451" s="196"/>
      <c r="M451" s="147"/>
      <c r="N451" s="147"/>
      <c r="O451" s="147"/>
      <c r="P451" s="147"/>
      <c r="Q451" s="147"/>
      <c r="R451" s="147"/>
      <c r="S451" s="147"/>
      <c r="T451" s="147"/>
      <c r="U451" s="147"/>
      <c r="V451" s="147"/>
      <c r="W451" s="147"/>
      <c r="X451" s="147"/>
      <c r="Y451" s="147"/>
      <c r="Z451" s="147"/>
      <c r="AA451" s="147"/>
      <c r="AB451" s="147"/>
      <c r="AC451" s="147"/>
      <c r="AD451" s="147"/>
      <c r="AE451" s="147"/>
      <c r="AF451" s="147"/>
      <c r="AG451" s="147"/>
      <c r="AH451" s="147"/>
      <c r="AI451" s="147"/>
      <c r="AJ451" s="147"/>
      <c r="AK451" s="147"/>
      <c r="AL451" s="147"/>
      <c r="AM451" s="147"/>
      <c r="AN451" s="147"/>
      <c r="AO451" s="147"/>
      <c r="AP451" s="147"/>
      <c r="AQ451" s="147"/>
      <c r="AR451" s="147"/>
      <c r="AS451" s="147"/>
      <c r="AT451" s="147"/>
      <c r="AU451" s="147"/>
      <c r="AV451" s="193"/>
      <c r="AW451" s="146"/>
      <c r="AX451" s="177"/>
      <c r="AY451" s="177"/>
      <c r="AZ451" s="146"/>
      <c r="BA451" s="146"/>
      <c r="BB451" s="146"/>
      <c r="BC451" s="146"/>
      <c r="BD451" s="146"/>
      <c r="BE451" s="146"/>
      <c r="BF451" s="177"/>
      <c r="BG451" s="146"/>
      <c r="BH451" s="146"/>
      <c r="BI451" s="146"/>
      <c r="BJ451" s="146"/>
      <c r="BK451" s="146"/>
      <c r="BL451" s="131"/>
    </row>
    <row r="452" spans="1:64" x14ac:dyDescent="0.25">
      <c r="A452" s="149"/>
      <c r="B452" s="151">
        <v>0.1</v>
      </c>
      <c r="C452" s="151">
        <f t="shared" si="14"/>
        <v>0</v>
      </c>
      <c r="D452" s="151"/>
      <c r="E452" s="152">
        <f t="shared" si="15"/>
        <v>0</v>
      </c>
      <c r="F452" s="192"/>
      <c r="G452" s="192"/>
      <c r="H452" s="192"/>
      <c r="I452" s="192"/>
      <c r="J452" s="192"/>
      <c r="K452" s="192"/>
      <c r="L452" s="192"/>
      <c r="M452" s="147"/>
      <c r="N452" s="147"/>
      <c r="O452" s="147"/>
      <c r="P452" s="147"/>
      <c r="Q452" s="147"/>
      <c r="R452" s="147"/>
      <c r="S452" s="147"/>
      <c r="T452" s="147"/>
      <c r="U452" s="147"/>
      <c r="V452" s="147"/>
      <c r="W452" s="147"/>
      <c r="X452" s="147"/>
      <c r="Y452" s="147"/>
      <c r="Z452" s="147"/>
      <c r="AA452" s="147"/>
      <c r="AB452" s="147"/>
      <c r="AC452" s="147"/>
      <c r="AD452" s="147"/>
      <c r="AE452" s="147"/>
      <c r="AF452" s="147"/>
      <c r="AG452" s="147"/>
      <c r="AH452" s="147"/>
      <c r="AI452" s="147"/>
      <c r="AJ452" s="147"/>
      <c r="AK452" s="147"/>
      <c r="AL452" s="147"/>
      <c r="AM452" s="147"/>
      <c r="AN452" s="147"/>
      <c r="AO452" s="147"/>
      <c r="AP452" s="147"/>
      <c r="AQ452" s="147"/>
      <c r="AR452" s="147"/>
      <c r="AS452" s="147"/>
      <c r="AT452" s="147"/>
      <c r="AU452" s="147"/>
      <c r="AV452" s="193"/>
      <c r="AW452" s="146"/>
      <c r="AX452" s="146"/>
      <c r="AY452" s="146"/>
      <c r="AZ452" s="146"/>
      <c r="BA452" s="146"/>
      <c r="BB452" s="146"/>
      <c r="BC452" s="146"/>
      <c r="BD452" s="146"/>
      <c r="BE452" s="146"/>
      <c r="BF452" s="146"/>
      <c r="BG452" s="146"/>
      <c r="BH452" s="146"/>
      <c r="BI452" s="146"/>
      <c r="BJ452" s="146"/>
      <c r="BK452" s="146"/>
      <c r="BL452" s="131"/>
    </row>
    <row r="453" spans="1:64" x14ac:dyDescent="0.25">
      <c r="A453" s="195" t="s">
        <v>565</v>
      </c>
      <c r="B453" s="151">
        <v>0.1</v>
      </c>
      <c r="C453" s="151">
        <f t="shared" si="14"/>
        <v>2.5833333333333335</v>
      </c>
      <c r="D453" s="151"/>
      <c r="E453" s="152">
        <f t="shared" si="15"/>
        <v>0</v>
      </c>
      <c r="F453" s="196"/>
      <c r="G453" s="196"/>
      <c r="H453" s="196"/>
      <c r="I453" s="196"/>
      <c r="J453" s="196"/>
      <c r="K453" s="196"/>
      <c r="L453" s="196"/>
      <c r="M453" s="147"/>
      <c r="N453" s="147"/>
      <c r="O453" s="147"/>
      <c r="P453" s="147"/>
      <c r="Q453" s="147"/>
      <c r="R453" s="147"/>
      <c r="S453" s="147"/>
      <c r="T453" s="147"/>
      <c r="U453" s="147"/>
      <c r="V453" s="147"/>
      <c r="W453" s="147"/>
      <c r="X453" s="147"/>
      <c r="Y453" s="147"/>
      <c r="Z453" s="147"/>
      <c r="AA453" s="147"/>
      <c r="AB453" s="147"/>
      <c r="AC453" s="147"/>
      <c r="AD453" s="147"/>
      <c r="AE453" s="147"/>
      <c r="AF453" s="147"/>
      <c r="AG453" s="147"/>
      <c r="AH453" s="147"/>
      <c r="AI453" s="147"/>
      <c r="AJ453" s="147"/>
      <c r="AK453" s="147"/>
      <c r="AL453" s="147"/>
      <c r="AM453" s="147"/>
      <c r="AN453" s="147"/>
      <c r="AO453" s="147"/>
      <c r="AP453" s="147"/>
      <c r="AQ453" s="147"/>
      <c r="AR453" s="147"/>
      <c r="AS453" s="147"/>
      <c r="AT453" s="147"/>
      <c r="AU453" s="147"/>
      <c r="AV453" s="193"/>
      <c r="AW453" s="146">
        <v>0.5</v>
      </c>
      <c r="AX453" s="177">
        <f>AX2</f>
        <v>8.3333333333333329E-2</v>
      </c>
      <c r="AY453" s="177">
        <f>AY2*4</f>
        <v>2</v>
      </c>
      <c r="AZ453" s="146"/>
      <c r="BA453" s="146"/>
      <c r="BB453" s="146"/>
      <c r="BC453" s="146"/>
      <c r="BD453" s="146"/>
      <c r="BE453" s="146"/>
      <c r="BF453" s="146"/>
      <c r="BG453" s="146"/>
      <c r="BH453" s="146"/>
      <c r="BI453" s="146"/>
      <c r="BJ453" s="146"/>
      <c r="BK453" s="146"/>
      <c r="BL453" s="131"/>
    </row>
    <row r="454" spans="1:64" ht="3.75" customHeight="1" x14ac:dyDescent="0.25">
      <c r="A454" s="149"/>
      <c r="B454" s="151">
        <v>0.1</v>
      </c>
      <c r="C454" s="151">
        <f t="shared" ref="C454:C517" si="16">SUM(M454:AY454)</f>
        <v>0</v>
      </c>
      <c r="D454" s="151"/>
      <c r="E454" s="152">
        <f t="shared" si="15"/>
        <v>0</v>
      </c>
      <c r="F454" s="192"/>
      <c r="G454" s="192"/>
      <c r="H454" s="192"/>
      <c r="I454" s="192"/>
      <c r="J454" s="192"/>
      <c r="K454" s="192"/>
      <c r="L454" s="192"/>
      <c r="M454" s="147"/>
      <c r="N454" s="147"/>
      <c r="O454" s="147"/>
      <c r="P454" s="147"/>
      <c r="Q454" s="147"/>
      <c r="R454" s="147"/>
      <c r="S454" s="147"/>
      <c r="T454" s="147"/>
      <c r="U454" s="147"/>
      <c r="V454" s="147"/>
      <c r="W454" s="147"/>
      <c r="X454" s="147"/>
      <c r="Y454" s="147"/>
      <c r="Z454" s="147"/>
      <c r="AA454" s="147"/>
      <c r="AB454" s="147"/>
      <c r="AC454" s="147"/>
      <c r="AD454" s="147"/>
      <c r="AE454" s="147"/>
      <c r="AF454" s="147"/>
      <c r="AG454" s="147"/>
      <c r="AH454" s="147"/>
      <c r="AI454" s="147"/>
      <c r="AJ454" s="147"/>
      <c r="AK454" s="147"/>
      <c r="AL454" s="147"/>
      <c r="AM454" s="147"/>
      <c r="AN454" s="147"/>
      <c r="AO454" s="147"/>
      <c r="AP454" s="147"/>
      <c r="AQ454" s="147"/>
      <c r="AR454" s="147"/>
      <c r="AS454" s="147"/>
      <c r="AT454" s="147"/>
      <c r="AU454" s="147"/>
      <c r="AV454" s="193"/>
      <c r="AW454" s="146"/>
      <c r="AX454" s="146"/>
      <c r="AY454" s="146"/>
      <c r="AZ454" s="146"/>
      <c r="BA454" s="146"/>
      <c r="BB454" s="146"/>
      <c r="BC454" s="146"/>
      <c r="BD454" s="146"/>
      <c r="BE454" s="146"/>
      <c r="BF454" s="146"/>
      <c r="BG454" s="146"/>
      <c r="BH454" s="146"/>
      <c r="BI454" s="146"/>
      <c r="BJ454" s="146"/>
      <c r="BK454" s="146"/>
      <c r="BL454" s="131"/>
    </row>
    <row r="455" spans="1:64" x14ac:dyDescent="0.25">
      <c r="A455" s="195" t="s">
        <v>566</v>
      </c>
      <c r="B455" s="151">
        <v>0.1</v>
      </c>
      <c r="C455" s="151">
        <f t="shared" si="16"/>
        <v>1.0833333333333335</v>
      </c>
      <c r="D455" s="151"/>
      <c r="E455" s="152">
        <f t="shared" si="15"/>
        <v>0</v>
      </c>
      <c r="F455" s="196"/>
      <c r="G455" s="196"/>
      <c r="H455" s="196"/>
      <c r="I455" s="196"/>
      <c r="J455" s="196"/>
      <c r="K455" s="196"/>
      <c r="L455" s="196"/>
      <c r="M455" s="147"/>
      <c r="N455" s="147"/>
      <c r="O455" s="147"/>
      <c r="P455" s="147"/>
      <c r="Q455" s="147"/>
      <c r="R455" s="147"/>
      <c r="S455" s="147"/>
      <c r="T455" s="147"/>
      <c r="U455" s="147"/>
      <c r="V455" s="147"/>
      <c r="W455" s="147"/>
      <c r="X455" s="147"/>
      <c r="Y455" s="147"/>
      <c r="Z455" s="147"/>
      <c r="AA455" s="147"/>
      <c r="AB455" s="147"/>
      <c r="AC455" s="147"/>
      <c r="AD455" s="147"/>
      <c r="AE455" s="147"/>
      <c r="AF455" s="147"/>
      <c r="AG455" s="147"/>
      <c r="AH455" s="147"/>
      <c r="AI455" s="147"/>
      <c r="AJ455" s="147"/>
      <c r="AK455" s="147"/>
      <c r="AL455" s="147"/>
      <c r="AM455" s="147"/>
      <c r="AN455" s="147"/>
      <c r="AO455" s="147"/>
      <c r="AP455" s="147"/>
      <c r="AQ455" s="147"/>
      <c r="AR455" s="147"/>
      <c r="AS455" s="147"/>
      <c r="AT455" s="147"/>
      <c r="AU455" s="147"/>
      <c r="AV455" s="193"/>
      <c r="AW455" s="146">
        <v>0.5</v>
      </c>
      <c r="AX455" s="177">
        <f>AX2</f>
        <v>8.3333333333333329E-2</v>
      </c>
      <c r="AY455" s="177">
        <f>AY2</f>
        <v>0.5</v>
      </c>
      <c r="AZ455" s="146"/>
      <c r="BA455" s="146"/>
      <c r="BB455" s="146"/>
      <c r="BC455" s="146"/>
      <c r="BD455" s="146"/>
      <c r="BE455" s="146"/>
      <c r="BF455" s="146"/>
      <c r="BG455" s="146"/>
      <c r="BH455" s="146"/>
      <c r="BI455" s="146"/>
      <c r="BJ455" s="146"/>
      <c r="BK455" s="146"/>
      <c r="BL455" s="131"/>
    </row>
    <row r="456" spans="1:64" x14ac:dyDescent="0.25">
      <c r="A456" s="195" t="s">
        <v>567</v>
      </c>
      <c r="B456" s="151">
        <v>0.1</v>
      </c>
      <c r="C456" s="151">
        <f t="shared" si="16"/>
        <v>2.0833333333333335</v>
      </c>
      <c r="D456" s="151"/>
      <c r="E456" s="152">
        <f t="shared" si="15"/>
        <v>0</v>
      </c>
      <c r="F456" s="196"/>
      <c r="G456" s="196"/>
      <c r="H456" s="196"/>
      <c r="I456" s="196"/>
      <c r="J456" s="196"/>
      <c r="K456" s="196"/>
      <c r="L456" s="196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7"/>
      <c r="AG456" s="147"/>
      <c r="AH456" s="147"/>
      <c r="AI456" s="147"/>
      <c r="AJ456" s="147"/>
      <c r="AK456" s="147"/>
      <c r="AL456" s="147"/>
      <c r="AM456" s="147"/>
      <c r="AN456" s="147"/>
      <c r="AO456" s="147"/>
      <c r="AP456" s="147"/>
      <c r="AQ456" s="147"/>
      <c r="AR456" s="147"/>
      <c r="AS456" s="147"/>
      <c r="AT456" s="147"/>
      <c r="AU456" s="147"/>
      <c r="AV456" s="193"/>
      <c r="AW456" s="146">
        <v>0.5</v>
      </c>
      <c r="AX456" s="177">
        <f>AX2</f>
        <v>8.3333333333333329E-2</v>
      </c>
      <c r="AY456" s="177">
        <f>AY2*3</f>
        <v>1.5</v>
      </c>
      <c r="AZ456" s="146"/>
      <c r="BA456" s="146"/>
      <c r="BB456" s="146"/>
      <c r="BC456" s="146"/>
      <c r="BD456" s="146"/>
      <c r="BE456" s="146"/>
      <c r="BF456" s="146"/>
      <c r="BG456" s="146"/>
      <c r="BH456" s="146"/>
      <c r="BI456" s="146"/>
      <c r="BJ456" s="146"/>
      <c r="BK456" s="146"/>
      <c r="BL456" s="131"/>
    </row>
    <row r="457" spans="1:64" ht="3.75" customHeight="1" x14ac:dyDescent="0.25">
      <c r="A457" s="149"/>
      <c r="B457" s="151">
        <v>0.1</v>
      </c>
      <c r="C457" s="151">
        <f t="shared" si="16"/>
        <v>0</v>
      </c>
      <c r="D457" s="151"/>
      <c r="E457" s="152">
        <f t="shared" si="15"/>
        <v>0</v>
      </c>
      <c r="F457" s="192"/>
      <c r="G457" s="192"/>
      <c r="H457" s="192"/>
      <c r="I457" s="192"/>
      <c r="J457" s="192"/>
      <c r="K457" s="192"/>
      <c r="L457" s="192"/>
      <c r="M457" s="147"/>
      <c r="N457" s="147"/>
      <c r="O457" s="147"/>
      <c r="P457" s="147"/>
      <c r="Q457" s="147"/>
      <c r="R457" s="147"/>
      <c r="S457" s="147"/>
      <c r="T457" s="147"/>
      <c r="U457" s="147"/>
      <c r="V457" s="147"/>
      <c r="W457" s="147"/>
      <c r="X457" s="147"/>
      <c r="Y457" s="147"/>
      <c r="Z457" s="147"/>
      <c r="AA457" s="147"/>
      <c r="AB457" s="147"/>
      <c r="AC457" s="147"/>
      <c r="AD457" s="147"/>
      <c r="AE457" s="147"/>
      <c r="AF457" s="147"/>
      <c r="AG457" s="147"/>
      <c r="AH457" s="147"/>
      <c r="AI457" s="147"/>
      <c r="AJ457" s="147"/>
      <c r="AK457" s="147"/>
      <c r="AL457" s="147"/>
      <c r="AM457" s="147"/>
      <c r="AN457" s="147"/>
      <c r="AO457" s="147"/>
      <c r="AP457" s="147"/>
      <c r="AQ457" s="147"/>
      <c r="AR457" s="147"/>
      <c r="AS457" s="147"/>
      <c r="AT457" s="147"/>
      <c r="AU457" s="147"/>
      <c r="AV457" s="193"/>
      <c r="AW457" s="146"/>
      <c r="AX457" s="146"/>
      <c r="AY457" s="146"/>
      <c r="AZ457" s="146"/>
      <c r="BA457" s="146"/>
      <c r="BB457" s="146"/>
      <c r="BC457" s="146"/>
      <c r="BD457" s="146"/>
      <c r="BE457" s="146"/>
      <c r="BF457" s="146"/>
      <c r="BG457" s="146"/>
      <c r="BH457" s="146"/>
      <c r="BI457" s="146"/>
      <c r="BJ457" s="146"/>
      <c r="BK457" s="146"/>
      <c r="BL457" s="131"/>
    </row>
    <row r="458" spans="1:64" x14ac:dyDescent="0.25">
      <c r="A458" s="195" t="s">
        <v>568</v>
      </c>
      <c r="B458" s="151">
        <v>0.1</v>
      </c>
      <c r="C458" s="151">
        <f t="shared" si="16"/>
        <v>1.0833333333333335</v>
      </c>
      <c r="D458" s="151"/>
      <c r="E458" s="152">
        <f t="shared" si="15"/>
        <v>0</v>
      </c>
      <c r="F458" s="196"/>
      <c r="G458" s="196"/>
      <c r="H458" s="196"/>
      <c r="I458" s="196"/>
      <c r="J458" s="196"/>
      <c r="K458" s="196"/>
      <c r="L458" s="196"/>
      <c r="M458" s="147"/>
      <c r="N458" s="147"/>
      <c r="O458" s="147"/>
      <c r="P458" s="147"/>
      <c r="Q458" s="147"/>
      <c r="R458" s="147"/>
      <c r="S458" s="147"/>
      <c r="T458" s="147"/>
      <c r="U458" s="147"/>
      <c r="V458" s="147"/>
      <c r="W458" s="147"/>
      <c r="X458" s="147"/>
      <c r="Y458" s="147"/>
      <c r="Z458" s="147"/>
      <c r="AA458" s="147"/>
      <c r="AB458" s="147"/>
      <c r="AC458" s="147"/>
      <c r="AD458" s="147"/>
      <c r="AE458" s="147"/>
      <c r="AF458" s="147"/>
      <c r="AG458" s="147"/>
      <c r="AH458" s="147"/>
      <c r="AI458" s="147"/>
      <c r="AJ458" s="147"/>
      <c r="AK458" s="147"/>
      <c r="AL458" s="147"/>
      <c r="AM458" s="147"/>
      <c r="AN458" s="147"/>
      <c r="AO458" s="147"/>
      <c r="AP458" s="147"/>
      <c r="AQ458" s="147"/>
      <c r="AR458" s="147"/>
      <c r="AS458" s="147"/>
      <c r="AT458" s="147"/>
      <c r="AU458" s="147"/>
      <c r="AV458" s="193"/>
      <c r="AW458" s="146">
        <v>0.5</v>
      </c>
      <c r="AX458" s="177">
        <f>AX2</f>
        <v>8.3333333333333329E-2</v>
      </c>
      <c r="AY458" s="177">
        <f>AY2</f>
        <v>0.5</v>
      </c>
      <c r="AZ458" s="146"/>
      <c r="BA458" s="146"/>
      <c r="BB458" s="146"/>
      <c r="BC458" s="146"/>
      <c r="BD458" s="146"/>
      <c r="BE458" s="146"/>
      <c r="BF458" s="146"/>
      <c r="BG458" s="146"/>
      <c r="BH458" s="146"/>
      <c r="BI458" s="146"/>
      <c r="BJ458" s="146"/>
      <c r="BK458" s="146"/>
      <c r="BL458" s="131"/>
    </row>
    <row r="459" spans="1:64" x14ac:dyDescent="0.25">
      <c r="A459" s="195" t="s">
        <v>569</v>
      </c>
      <c r="B459" s="151">
        <v>0.1</v>
      </c>
      <c r="C459" s="151">
        <f t="shared" si="16"/>
        <v>1.5833333333333335</v>
      </c>
      <c r="D459" s="151"/>
      <c r="E459" s="152">
        <f t="shared" si="15"/>
        <v>0</v>
      </c>
      <c r="F459" s="196"/>
      <c r="G459" s="196"/>
      <c r="H459" s="196"/>
      <c r="I459" s="196"/>
      <c r="J459" s="196"/>
      <c r="K459" s="196"/>
      <c r="L459" s="196"/>
      <c r="M459" s="147"/>
      <c r="N459" s="147"/>
      <c r="O459" s="147"/>
      <c r="P459" s="147"/>
      <c r="Q459" s="147"/>
      <c r="R459" s="147"/>
      <c r="S459" s="147"/>
      <c r="T459" s="147"/>
      <c r="U459" s="147"/>
      <c r="V459" s="147"/>
      <c r="W459" s="147"/>
      <c r="X459" s="147"/>
      <c r="Y459" s="147"/>
      <c r="Z459" s="147"/>
      <c r="AA459" s="147"/>
      <c r="AB459" s="147"/>
      <c r="AC459" s="147"/>
      <c r="AD459" s="147"/>
      <c r="AE459" s="147"/>
      <c r="AF459" s="147"/>
      <c r="AG459" s="147"/>
      <c r="AH459" s="147"/>
      <c r="AI459" s="147"/>
      <c r="AJ459" s="147"/>
      <c r="AK459" s="147"/>
      <c r="AL459" s="147"/>
      <c r="AM459" s="147"/>
      <c r="AN459" s="147"/>
      <c r="AO459" s="147"/>
      <c r="AP459" s="147"/>
      <c r="AQ459" s="147"/>
      <c r="AR459" s="147"/>
      <c r="AS459" s="147"/>
      <c r="AT459" s="147"/>
      <c r="AU459" s="147"/>
      <c r="AV459" s="193"/>
      <c r="AW459" s="146">
        <v>0.5</v>
      </c>
      <c r="AX459" s="177">
        <f>AX2</f>
        <v>8.3333333333333329E-2</v>
      </c>
      <c r="AY459" s="177">
        <f>AY2*2</f>
        <v>1</v>
      </c>
      <c r="AZ459" s="146"/>
      <c r="BA459" s="146"/>
      <c r="BB459" s="146"/>
      <c r="BC459" s="146"/>
      <c r="BD459" s="146"/>
      <c r="BE459" s="146"/>
      <c r="BF459" s="146"/>
      <c r="BG459" s="146"/>
      <c r="BH459" s="146"/>
      <c r="BI459" s="146"/>
      <c r="BJ459" s="146"/>
      <c r="BK459" s="146"/>
      <c r="BL459" s="131"/>
    </row>
    <row r="460" spans="1:64" x14ac:dyDescent="0.25">
      <c r="A460" s="195" t="s">
        <v>570</v>
      </c>
      <c r="B460" s="151">
        <v>0.1</v>
      </c>
      <c r="C460" s="151">
        <f t="shared" si="16"/>
        <v>3.0833333333333335</v>
      </c>
      <c r="D460" s="151"/>
      <c r="E460" s="152">
        <f t="shared" si="15"/>
        <v>27.000002000000002</v>
      </c>
      <c r="F460" s="154">
        <v>2</v>
      </c>
      <c r="G460" s="154">
        <v>9.9999999999999995E-7</v>
      </c>
      <c r="H460" s="154">
        <v>1</v>
      </c>
      <c r="I460" s="154">
        <v>16</v>
      </c>
      <c r="J460" s="154">
        <v>4</v>
      </c>
      <c r="K460" s="154">
        <v>9.9999999999999995E-7</v>
      </c>
      <c r="L460" s="154">
        <v>4</v>
      </c>
      <c r="M460" s="147"/>
      <c r="N460" s="147"/>
      <c r="O460" s="147"/>
      <c r="P460" s="147"/>
      <c r="Q460" s="147"/>
      <c r="R460" s="147"/>
      <c r="S460" s="147"/>
      <c r="T460" s="147"/>
      <c r="U460" s="147"/>
      <c r="V460" s="147"/>
      <c r="W460" s="147"/>
      <c r="X460" s="147"/>
      <c r="Y460" s="147"/>
      <c r="Z460" s="147"/>
      <c r="AA460" s="147"/>
      <c r="AB460" s="147"/>
      <c r="AC460" s="147"/>
      <c r="AD460" s="147"/>
      <c r="AE460" s="147"/>
      <c r="AF460" s="147"/>
      <c r="AG460" s="147"/>
      <c r="AH460" s="147"/>
      <c r="AI460" s="147"/>
      <c r="AJ460" s="147"/>
      <c r="AK460" s="147"/>
      <c r="AL460" s="147"/>
      <c r="AM460" s="147"/>
      <c r="AN460" s="147"/>
      <c r="AO460" s="147"/>
      <c r="AP460" s="147"/>
      <c r="AQ460" s="147"/>
      <c r="AR460" s="147"/>
      <c r="AS460" s="147"/>
      <c r="AT460" s="147"/>
      <c r="AU460" s="147"/>
      <c r="AV460" s="193"/>
      <c r="AW460" s="146">
        <v>0.5</v>
      </c>
      <c r="AX460" s="177">
        <f>AX2</f>
        <v>8.3333333333333329E-2</v>
      </c>
      <c r="AY460" s="177">
        <f>AY2*5</f>
        <v>2.5</v>
      </c>
      <c r="AZ460" s="146"/>
      <c r="BA460" s="146"/>
      <c r="BB460" s="146"/>
      <c r="BC460" s="146"/>
      <c r="BD460" s="146"/>
      <c r="BE460" s="146"/>
      <c r="BF460" s="146"/>
      <c r="BG460" s="146"/>
      <c r="BH460" s="146"/>
      <c r="BI460" s="146"/>
      <c r="BJ460" s="146"/>
      <c r="BK460" s="146"/>
      <c r="BL460" s="131"/>
    </row>
    <row r="461" spans="1:64" x14ac:dyDescent="0.25">
      <c r="A461" s="198" t="s">
        <v>571</v>
      </c>
      <c r="B461" s="151">
        <v>0.1</v>
      </c>
      <c r="C461" s="151">
        <f t="shared" si="16"/>
        <v>0</v>
      </c>
      <c r="D461" s="151"/>
      <c r="E461" s="152">
        <f t="shared" si="15"/>
        <v>0</v>
      </c>
      <c r="F461" s="196"/>
      <c r="G461" s="196"/>
      <c r="H461" s="196"/>
      <c r="I461" s="196"/>
      <c r="J461" s="196"/>
      <c r="K461" s="196"/>
      <c r="L461" s="196"/>
      <c r="M461" s="147"/>
      <c r="N461" s="147"/>
      <c r="O461" s="147"/>
      <c r="P461" s="147"/>
      <c r="Q461" s="147"/>
      <c r="R461" s="147"/>
      <c r="S461" s="147"/>
      <c r="T461" s="147"/>
      <c r="U461" s="147"/>
      <c r="V461" s="147"/>
      <c r="W461" s="147"/>
      <c r="X461" s="147"/>
      <c r="Y461" s="147"/>
      <c r="Z461" s="147"/>
      <c r="AA461" s="147"/>
      <c r="AB461" s="147"/>
      <c r="AC461" s="147"/>
      <c r="AD461" s="147"/>
      <c r="AE461" s="147"/>
      <c r="AF461" s="147"/>
      <c r="AG461" s="147"/>
      <c r="AH461" s="147"/>
      <c r="AI461" s="147"/>
      <c r="AJ461" s="147"/>
      <c r="AK461" s="147"/>
      <c r="AL461" s="147"/>
      <c r="AM461" s="147"/>
      <c r="AN461" s="147"/>
      <c r="AO461" s="147"/>
      <c r="AP461" s="147"/>
      <c r="AQ461" s="147"/>
      <c r="AR461" s="147"/>
      <c r="AS461" s="147"/>
      <c r="AT461" s="147"/>
      <c r="AU461" s="147"/>
      <c r="AV461" s="193"/>
      <c r="AW461" s="146"/>
      <c r="AX461" s="177"/>
      <c r="AY461" s="177"/>
      <c r="AZ461" s="146"/>
      <c r="BA461" s="146"/>
      <c r="BB461" s="146"/>
      <c r="BC461" s="146"/>
      <c r="BD461" s="146"/>
      <c r="BE461" s="146"/>
      <c r="BF461" s="146"/>
      <c r="BG461" s="146"/>
      <c r="BH461" s="146"/>
      <c r="BI461" s="146"/>
      <c r="BJ461" s="146"/>
      <c r="BK461" s="146"/>
      <c r="BL461" s="131"/>
    </row>
    <row r="462" spans="1:64" x14ac:dyDescent="0.25">
      <c r="A462" s="198" t="s">
        <v>572</v>
      </c>
      <c r="B462" s="151">
        <v>0.1</v>
      </c>
      <c r="C462" s="151">
        <f t="shared" si="16"/>
        <v>2</v>
      </c>
      <c r="D462" s="151"/>
      <c r="E462" s="152">
        <f t="shared" si="15"/>
        <v>0</v>
      </c>
      <c r="F462" s="201"/>
      <c r="G462" s="201"/>
      <c r="H462" s="201"/>
      <c r="I462" s="201"/>
      <c r="J462" s="201"/>
      <c r="K462" s="201"/>
      <c r="L462" s="201"/>
      <c r="M462" s="147">
        <v>1</v>
      </c>
      <c r="N462" s="147"/>
      <c r="O462" s="147"/>
      <c r="P462" s="147"/>
      <c r="Q462" s="147"/>
      <c r="R462" s="147"/>
      <c r="S462" s="147"/>
      <c r="T462" s="147"/>
      <c r="U462" s="147"/>
      <c r="V462" s="147"/>
      <c r="W462" s="147"/>
      <c r="X462" s="147"/>
      <c r="Y462" s="147"/>
      <c r="Z462" s="147"/>
      <c r="AA462" s="147"/>
      <c r="AB462" s="147"/>
      <c r="AC462" s="147"/>
      <c r="AD462" s="147"/>
      <c r="AE462" s="147"/>
      <c r="AF462" s="147"/>
      <c r="AG462" s="147"/>
      <c r="AH462" s="147"/>
      <c r="AI462" s="147"/>
      <c r="AJ462" s="147"/>
      <c r="AK462" s="147"/>
      <c r="AL462" s="147"/>
      <c r="AM462" s="147"/>
      <c r="AN462" s="147"/>
      <c r="AO462" s="147"/>
      <c r="AP462" s="147"/>
      <c r="AQ462" s="147"/>
      <c r="AR462" s="147"/>
      <c r="AS462" s="147"/>
      <c r="AT462" s="147"/>
      <c r="AU462" s="147"/>
      <c r="AV462" s="193"/>
      <c r="AW462" s="146">
        <v>1</v>
      </c>
      <c r="AX462" s="177"/>
      <c r="AY462" s="177"/>
      <c r="AZ462" s="146"/>
      <c r="BA462" s="146"/>
      <c r="BB462" s="146"/>
      <c r="BC462" s="146"/>
      <c r="BD462" s="146"/>
      <c r="BE462" s="146"/>
      <c r="BF462" s="146"/>
      <c r="BG462" s="146"/>
      <c r="BH462" s="146"/>
      <c r="BI462" s="146"/>
      <c r="BJ462" s="146"/>
      <c r="BK462" s="146"/>
      <c r="BL462" s="131"/>
    </row>
    <row r="463" spans="1:64" x14ac:dyDescent="0.25">
      <c r="A463" s="198" t="s">
        <v>573</v>
      </c>
      <c r="B463" s="151">
        <v>0.1</v>
      </c>
      <c r="C463" s="151">
        <f t="shared" si="16"/>
        <v>0</v>
      </c>
      <c r="D463" s="151"/>
      <c r="E463" s="152">
        <f t="shared" si="15"/>
        <v>0</v>
      </c>
      <c r="F463" s="201"/>
      <c r="G463" s="201"/>
      <c r="H463" s="201"/>
      <c r="I463" s="201"/>
      <c r="J463" s="201"/>
      <c r="K463" s="201"/>
      <c r="L463" s="201"/>
      <c r="M463" s="147"/>
      <c r="N463" s="147"/>
      <c r="O463" s="147"/>
      <c r="P463" s="147"/>
      <c r="Q463" s="147"/>
      <c r="R463" s="147"/>
      <c r="S463" s="147"/>
      <c r="T463" s="147"/>
      <c r="U463" s="147"/>
      <c r="V463" s="147"/>
      <c r="W463" s="147"/>
      <c r="X463" s="147"/>
      <c r="Y463" s="147"/>
      <c r="Z463" s="147"/>
      <c r="AA463" s="147"/>
      <c r="AB463" s="147"/>
      <c r="AC463" s="147"/>
      <c r="AD463" s="147"/>
      <c r="AE463" s="147"/>
      <c r="AF463" s="147"/>
      <c r="AG463" s="147"/>
      <c r="AH463" s="147"/>
      <c r="AI463" s="147"/>
      <c r="AJ463" s="147"/>
      <c r="AK463" s="147"/>
      <c r="AL463" s="147"/>
      <c r="AM463" s="147"/>
      <c r="AN463" s="147"/>
      <c r="AO463" s="147"/>
      <c r="AP463" s="147"/>
      <c r="AQ463" s="147"/>
      <c r="AR463" s="147"/>
      <c r="AS463" s="147"/>
      <c r="AT463" s="147"/>
      <c r="AU463" s="147"/>
      <c r="AV463" s="193"/>
      <c r="AW463" s="146"/>
      <c r="AX463" s="177"/>
      <c r="AY463" s="177"/>
      <c r="AZ463" s="146"/>
      <c r="BA463" s="146"/>
      <c r="BB463" s="146"/>
      <c r="BC463" s="146"/>
      <c r="BD463" s="146"/>
      <c r="BE463" s="146"/>
      <c r="BF463" s="146"/>
      <c r="BG463" s="146"/>
      <c r="BH463" s="146"/>
      <c r="BI463" s="146"/>
      <c r="BJ463" s="146"/>
      <c r="BK463" s="146"/>
      <c r="BL463" s="131"/>
    </row>
    <row r="464" spans="1:64" x14ac:dyDescent="0.25">
      <c r="A464" s="198" t="s">
        <v>574</v>
      </c>
      <c r="B464" s="151">
        <v>0.1</v>
      </c>
      <c r="C464" s="151">
        <f t="shared" si="16"/>
        <v>0</v>
      </c>
      <c r="D464" s="151"/>
      <c r="E464" s="152">
        <f t="shared" si="15"/>
        <v>0</v>
      </c>
      <c r="F464" s="201"/>
      <c r="G464" s="201"/>
      <c r="H464" s="201"/>
      <c r="I464" s="201"/>
      <c r="J464" s="201"/>
      <c r="K464" s="201"/>
      <c r="L464" s="201"/>
      <c r="M464" s="147"/>
      <c r="N464" s="147"/>
      <c r="O464" s="147"/>
      <c r="P464" s="147"/>
      <c r="Q464" s="147"/>
      <c r="R464" s="147"/>
      <c r="S464" s="147"/>
      <c r="T464" s="147"/>
      <c r="U464" s="147"/>
      <c r="V464" s="147"/>
      <c r="W464" s="147"/>
      <c r="X464" s="147"/>
      <c r="Y464" s="147"/>
      <c r="Z464" s="147"/>
      <c r="AA464" s="147"/>
      <c r="AB464" s="147"/>
      <c r="AC464" s="147"/>
      <c r="AD464" s="147"/>
      <c r="AE464" s="147"/>
      <c r="AF464" s="147"/>
      <c r="AG464" s="147"/>
      <c r="AH464" s="147"/>
      <c r="AI464" s="147"/>
      <c r="AJ464" s="147"/>
      <c r="AK464" s="147"/>
      <c r="AL464" s="147"/>
      <c r="AM464" s="147"/>
      <c r="AN464" s="147"/>
      <c r="AO464" s="147"/>
      <c r="AP464" s="147"/>
      <c r="AQ464" s="147"/>
      <c r="AR464" s="147"/>
      <c r="AS464" s="147"/>
      <c r="AT464" s="147"/>
      <c r="AU464" s="147"/>
      <c r="AV464" s="193"/>
      <c r="AW464" s="146"/>
      <c r="AX464" s="177"/>
      <c r="AY464" s="177"/>
      <c r="AZ464" s="146"/>
      <c r="BA464" s="146"/>
      <c r="BB464" s="146"/>
      <c r="BC464" s="146"/>
      <c r="BD464" s="146"/>
      <c r="BE464" s="146"/>
      <c r="BF464" s="146"/>
      <c r="BG464" s="146"/>
      <c r="BH464" s="146"/>
      <c r="BI464" s="146"/>
      <c r="BJ464" s="146"/>
      <c r="BK464" s="146"/>
      <c r="BL464" s="131"/>
    </row>
    <row r="465" spans="1:64" ht="3.75" customHeight="1" x14ac:dyDescent="0.25">
      <c r="A465" s="149"/>
      <c r="B465" s="151">
        <v>0.1</v>
      </c>
      <c r="C465" s="151">
        <f t="shared" si="16"/>
        <v>0</v>
      </c>
      <c r="D465" s="151"/>
      <c r="E465" s="152">
        <f t="shared" si="15"/>
        <v>0</v>
      </c>
      <c r="F465" s="192"/>
      <c r="G465" s="192"/>
      <c r="H465" s="192"/>
      <c r="I465" s="192"/>
      <c r="J465" s="192"/>
      <c r="K465" s="192"/>
      <c r="L465" s="192"/>
      <c r="M465" s="147"/>
      <c r="N465" s="147"/>
      <c r="O465" s="147"/>
      <c r="P465" s="147"/>
      <c r="Q465" s="147"/>
      <c r="R465" s="147"/>
      <c r="S465" s="147"/>
      <c r="T465" s="147"/>
      <c r="U465" s="147"/>
      <c r="V465" s="147"/>
      <c r="W465" s="147"/>
      <c r="X465" s="147"/>
      <c r="Y465" s="147"/>
      <c r="Z465" s="147"/>
      <c r="AA465" s="147"/>
      <c r="AB465" s="147"/>
      <c r="AC465" s="147"/>
      <c r="AD465" s="147"/>
      <c r="AE465" s="147"/>
      <c r="AF465" s="147"/>
      <c r="AG465" s="147"/>
      <c r="AH465" s="147"/>
      <c r="AI465" s="147"/>
      <c r="AJ465" s="147"/>
      <c r="AK465" s="147"/>
      <c r="AL465" s="147"/>
      <c r="AM465" s="147"/>
      <c r="AN465" s="147"/>
      <c r="AO465" s="147"/>
      <c r="AP465" s="147"/>
      <c r="AQ465" s="147"/>
      <c r="AR465" s="147"/>
      <c r="AS465" s="147"/>
      <c r="AT465" s="147"/>
      <c r="AU465" s="147"/>
      <c r="AV465" s="193"/>
      <c r="AW465" s="146"/>
      <c r="AX465" s="146"/>
      <c r="AY465" s="146"/>
      <c r="AZ465" s="146"/>
      <c r="BA465" s="146"/>
      <c r="BB465" s="146"/>
      <c r="BC465" s="146"/>
      <c r="BD465" s="146"/>
      <c r="BE465" s="146"/>
      <c r="BF465" s="146"/>
      <c r="BG465" s="146"/>
      <c r="BH465" s="146"/>
      <c r="BI465" s="146"/>
      <c r="BJ465" s="146"/>
      <c r="BK465" s="146"/>
      <c r="BL465" s="131"/>
    </row>
    <row r="466" spans="1:64" x14ac:dyDescent="0.25">
      <c r="A466" s="195" t="s">
        <v>575</v>
      </c>
      <c r="B466" s="151">
        <v>0.1</v>
      </c>
      <c r="C466" s="151">
        <f t="shared" si="16"/>
        <v>1.0833333333333335</v>
      </c>
      <c r="D466" s="151"/>
      <c r="E466" s="152">
        <f t="shared" si="15"/>
        <v>0</v>
      </c>
      <c r="F466" s="196"/>
      <c r="G466" s="196"/>
      <c r="H466" s="196"/>
      <c r="I466" s="196"/>
      <c r="J466" s="196"/>
      <c r="K466" s="196"/>
      <c r="L466" s="196"/>
      <c r="M466" s="147"/>
      <c r="N466" s="147"/>
      <c r="O466" s="147"/>
      <c r="P466" s="147"/>
      <c r="Q466" s="147"/>
      <c r="R466" s="147"/>
      <c r="S466" s="147"/>
      <c r="T466" s="147"/>
      <c r="U466" s="147"/>
      <c r="V466" s="147"/>
      <c r="W466" s="147"/>
      <c r="X466" s="147"/>
      <c r="Y466" s="147"/>
      <c r="Z466" s="147"/>
      <c r="AA466" s="147"/>
      <c r="AB466" s="147"/>
      <c r="AC466" s="147"/>
      <c r="AD466" s="147"/>
      <c r="AE466" s="147"/>
      <c r="AF466" s="147"/>
      <c r="AG466" s="147"/>
      <c r="AH466" s="147"/>
      <c r="AI466" s="147"/>
      <c r="AJ466" s="147"/>
      <c r="AK466" s="147"/>
      <c r="AL466" s="147"/>
      <c r="AM466" s="147"/>
      <c r="AN466" s="147"/>
      <c r="AO466" s="147"/>
      <c r="AP466" s="147"/>
      <c r="AQ466" s="147"/>
      <c r="AR466" s="147"/>
      <c r="AS466" s="147"/>
      <c r="AT466" s="147"/>
      <c r="AU466" s="147"/>
      <c r="AV466" s="193"/>
      <c r="AW466" s="146">
        <v>0.5</v>
      </c>
      <c r="AX466" s="177">
        <f>AX2</f>
        <v>8.3333333333333329E-2</v>
      </c>
      <c r="AY466" s="177">
        <f>AY2</f>
        <v>0.5</v>
      </c>
      <c r="AZ466" s="146"/>
      <c r="BA466" s="146"/>
      <c r="BB466" s="146"/>
      <c r="BC466" s="146"/>
      <c r="BD466" s="146"/>
      <c r="BE466" s="146"/>
      <c r="BF466" s="146"/>
      <c r="BG466" s="146"/>
      <c r="BH466" s="146"/>
      <c r="BI466" s="146"/>
      <c r="BJ466" s="146"/>
      <c r="BK466" s="146"/>
      <c r="BL466" s="131"/>
    </row>
    <row r="467" spans="1:64" x14ac:dyDescent="0.25">
      <c r="A467" s="195" t="s">
        <v>576</v>
      </c>
      <c r="B467" s="151">
        <v>0.1</v>
      </c>
      <c r="C467" s="151">
        <f t="shared" si="16"/>
        <v>3.0833333333333335</v>
      </c>
      <c r="D467" s="151"/>
      <c r="E467" s="152">
        <f t="shared" si="15"/>
        <v>0</v>
      </c>
      <c r="F467" s="196"/>
      <c r="G467" s="196"/>
      <c r="H467" s="196"/>
      <c r="I467" s="196"/>
      <c r="J467" s="196"/>
      <c r="K467" s="196"/>
      <c r="L467" s="196"/>
      <c r="M467" s="147"/>
      <c r="N467" s="147"/>
      <c r="O467" s="147"/>
      <c r="P467" s="147"/>
      <c r="Q467" s="147"/>
      <c r="R467" s="147"/>
      <c r="S467" s="147"/>
      <c r="T467" s="147"/>
      <c r="U467" s="147"/>
      <c r="V467" s="147"/>
      <c r="W467" s="147"/>
      <c r="X467" s="147"/>
      <c r="Y467" s="147"/>
      <c r="Z467" s="147"/>
      <c r="AA467" s="147"/>
      <c r="AB467" s="147"/>
      <c r="AC467" s="147"/>
      <c r="AD467" s="147"/>
      <c r="AE467" s="147"/>
      <c r="AF467" s="147"/>
      <c r="AG467" s="147"/>
      <c r="AH467" s="147"/>
      <c r="AI467" s="147"/>
      <c r="AJ467" s="147"/>
      <c r="AK467" s="147"/>
      <c r="AL467" s="147"/>
      <c r="AM467" s="147"/>
      <c r="AN467" s="147"/>
      <c r="AO467" s="147"/>
      <c r="AP467" s="147"/>
      <c r="AQ467" s="147"/>
      <c r="AR467" s="147"/>
      <c r="AS467" s="147"/>
      <c r="AT467" s="147"/>
      <c r="AU467" s="147"/>
      <c r="AV467" s="193"/>
      <c r="AW467" s="146">
        <v>0.5</v>
      </c>
      <c r="AX467" s="177">
        <f>AX2</f>
        <v>8.3333333333333329E-2</v>
      </c>
      <c r="AY467" s="177">
        <f>AY2*5</f>
        <v>2.5</v>
      </c>
      <c r="AZ467" s="146"/>
      <c r="BA467" s="146"/>
      <c r="BB467" s="146"/>
      <c r="BC467" s="146"/>
      <c r="BD467" s="146"/>
      <c r="BE467" s="146"/>
      <c r="BF467" s="146"/>
      <c r="BG467" s="146"/>
      <c r="BH467" s="146"/>
      <c r="BI467" s="146"/>
      <c r="BJ467" s="146"/>
      <c r="BK467" s="146"/>
      <c r="BL467" s="131"/>
    </row>
    <row r="468" spans="1:64" ht="3.75" customHeight="1" x14ac:dyDescent="0.25">
      <c r="A468" s="149"/>
      <c r="B468" s="151">
        <v>0.1</v>
      </c>
      <c r="C468" s="151">
        <f t="shared" si="16"/>
        <v>0</v>
      </c>
      <c r="D468" s="151"/>
      <c r="E468" s="152">
        <f t="shared" si="15"/>
        <v>0</v>
      </c>
      <c r="F468" s="192"/>
      <c r="G468" s="192"/>
      <c r="H468" s="192"/>
      <c r="I468" s="192"/>
      <c r="J468" s="192"/>
      <c r="K468" s="192"/>
      <c r="L468" s="192"/>
      <c r="M468" s="147"/>
      <c r="N468" s="147"/>
      <c r="O468" s="147"/>
      <c r="P468" s="147"/>
      <c r="Q468" s="147"/>
      <c r="R468" s="147"/>
      <c r="S468" s="147"/>
      <c r="T468" s="147"/>
      <c r="U468" s="147"/>
      <c r="V468" s="147"/>
      <c r="W468" s="147"/>
      <c r="X468" s="147"/>
      <c r="Y468" s="147"/>
      <c r="Z468" s="147"/>
      <c r="AA468" s="147"/>
      <c r="AB468" s="147"/>
      <c r="AC468" s="147"/>
      <c r="AD468" s="147"/>
      <c r="AE468" s="147"/>
      <c r="AF468" s="147"/>
      <c r="AG468" s="147"/>
      <c r="AH468" s="147"/>
      <c r="AI468" s="147"/>
      <c r="AJ468" s="147"/>
      <c r="AK468" s="147"/>
      <c r="AL468" s="147"/>
      <c r="AM468" s="147"/>
      <c r="AN468" s="147"/>
      <c r="AO468" s="147"/>
      <c r="AP468" s="147"/>
      <c r="AQ468" s="147"/>
      <c r="AR468" s="147"/>
      <c r="AS468" s="147"/>
      <c r="AT468" s="147"/>
      <c r="AU468" s="147"/>
      <c r="AV468" s="193"/>
      <c r="AW468" s="146"/>
      <c r="AX468" s="146"/>
      <c r="AY468" s="146"/>
      <c r="AZ468" s="146"/>
      <c r="BA468" s="146"/>
      <c r="BB468" s="146"/>
      <c r="BC468" s="146"/>
      <c r="BD468" s="146"/>
      <c r="BE468" s="146"/>
      <c r="BF468" s="146"/>
      <c r="BG468" s="146"/>
      <c r="BH468" s="146"/>
      <c r="BI468" s="146"/>
      <c r="BJ468" s="146"/>
      <c r="BK468" s="146"/>
      <c r="BL468" s="131"/>
    </row>
    <row r="469" spans="1:64" x14ac:dyDescent="0.25">
      <c r="A469" s="195" t="s">
        <v>577</v>
      </c>
      <c r="B469" s="151">
        <v>0.1</v>
      </c>
      <c r="C469" s="151">
        <f t="shared" si="16"/>
        <v>1.0833333333333335</v>
      </c>
      <c r="D469" s="151"/>
      <c r="E469" s="152">
        <f t="shared" si="15"/>
        <v>0</v>
      </c>
      <c r="F469" s="196"/>
      <c r="G469" s="196"/>
      <c r="H469" s="196"/>
      <c r="I469" s="196"/>
      <c r="J469" s="196"/>
      <c r="K469" s="196"/>
      <c r="L469" s="196"/>
      <c r="M469" s="147"/>
      <c r="N469" s="147"/>
      <c r="O469" s="147"/>
      <c r="P469" s="147"/>
      <c r="Q469" s="147"/>
      <c r="R469" s="147"/>
      <c r="S469" s="147"/>
      <c r="T469" s="147"/>
      <c r="U469" s="147"/>
      <c r="V469" s="147"/>
      <c r="W469" s="147"/>
      <c r="X469" s="147"/>
      <c r="Y469" s="147"/>
      <c r="Z469" s="147"/>
      <c r="AA469" s="147"/>
      <c r="AB469" s="147"/>
      <c r="AC469" s="147"/>
      <c r="AD469" s="147"/>
      <c r="AE469" s="147"/>
      <c r="AF469" s="147"/>
      <c r="AG469" s="147"/>
      <c r="AH469" s="147"/>
      <c r="AI469" s="147"/>
      <c r="AJ469" s="147"/>
      <c r="AK469" s="147"/>
      <c r="AL469" s="147"/>
      <c r="AM469" s="147"/>
      <c r="AN469" s="147"/>
      <c r="AO469" s="147"/>
      <c r="AP469" s="147"/>
      <c r="AQ469" s="147"/>
      <c r="AR469" s="147"/>
      <c r="AS469" s="147"/>
      <c r="AT469" s="147"/>
      <c r="AU469" s="147"/>
      <c r="AV469" s="193"/>
      <c r="AW469" s="146">
        <v>0.5</v>
      </c>
      <c r="AX469" s="177">
        <f>AX2</f>
        <v>8.3333333333333329E-2</v>
      </c>
      <c r="AY469" s="177">
        <f>AY2</f>
        <v>0.5</v>
      </c>
      <c r="AZ469" s="146"/>
      <c r="BA469" s="146"/>
      <c r="BB469" s="146"/>
      <c r="BC469" s="146"/>
      <c r="BD469" s="146"/>
      <c r="BE469" s="146"/>
      <c r="BF469" s="146"/>
      <c r="BG469" s="146"/>
      <c r="BH469" s="146"/>
      <c r="BI469" s="146"/>
      <c r="BJ469" s="146"/>
      <c r="BK469" s="146"/>
      <c r="BL469" s="131"/>
    </row>
    <row r="470" spans="1:64" x14ac:dyDescent="0.25">
      <c r="A470" s="195" t="s">
        <v>578</v>
      </c>
      <c r="B470" s="151">
        <v>0.1</v>
      </c>
      <c r="C470" s="151">
        <f t="shared" si="16"/>
        <v>3.0833333333333335</v>
      </c>
      <c r="D470" s="151"/>
      <c r="E470" s="152">
        <f t="shared" si="15"/>
        <v>0</v>
      </c>
      <c r="F470" s="196"/>
      <c r="G470" s="196"/>
      <c r="H470" s="196"/>
      <c r="I470" s="196"/>
      <c r="J470" s="196"/>
      <c r="K470" s="196"/>
      <c r="L470" s="196"/>
      <c r="M470" s="147"/>
      <c r="N470" s="147"/>
      <c r="O470" s="147"/>
      <c r="P470" s="147"/>
      <c r="Q470" s="147"/>
      <c r="R470" s="147"/>
      <c r="S470" s="147"/>
      <c r="T470" s="147"/>
      <c r="U470" s="147"/>
      <c r="V470" s="147"/>
      <c r="W470" s="147"/>
      <c r="X470" s="147"/>
      <c r="Y470" s="147"/>
      <c r="Z470" s="147"/>
      <c r="AA470" s="147"/>
      <c r="AB470" s="147"/>
      <c r="AC470" s="147"/>
      <c r="AD470" s="147"/>
      <c r="AE470" s="147"/>
      <c r="AF470" s="147"/>
      <c r="AG470" s="147"/>
      <c r="AH470" s="147"/>
      <c r="AI470" s="147"/>
      <c r="AJ470" s="147"/>
      <c r="AK470" s="147"/>
      <c r="AL470" s="147"/>
      <c r="AM470" s="147"/>
      <c r="AN470" s="147"/>
      <c r="AO470" s="147"/>
      <c r="AP470" s="147"/>
      <c r="AQ470" s="147"/>
      <c r="AR470" s="147"/>
      <c r="AS470" s="147"/>
      <c r="AT470" s="147"/>
      <c r="AU470" s="147"/>
      <c r="AV470" s="193"/>
      <c r="AW470" s="146">
        <v>0.5</v>
      </c>
      <c r="AX470" s="177">
        <f>AX2</f>
        <v>8.3333333333333329E-2</v>
      </c>
      <c r="AY470" s="177">
        <f>AY2*5</f>
        <v>2.5</v>
      </c>
      <c r="AZ470" s="146"/>
      <c r="BA470" s="146"/>
      <c r="BB470" s="146"/>
      <c r="BC470" s="146"/>
      <c r="BD470" s="146"/>
      <c r="BE470" s="146"/>
      <c r="BF470" s="146"/>
      <c r="BG470" s="146"/>
      <c r="BH470" s="146"/>
      <c r="BI470" s="146"/>
      <c r="BJ470" s="146"/>
      <c r="BK470" s="146"/>
      <c r="BL470" s="131"/>
    </row>
    <row r="471" spans="1:64" ht="3.75" customHeight="1" x14ac:dyDescent="0.25">
      <c r="A471" s="149"/>
      <c r="B471" s="151">
        <v>0.1</v>
      </c>
      <c r="C471" s="151">
        <f t="shared" si="16"/>
        <v>0</v>
      </c>
      <c r="D471" s="151"/>
      <c r="E471" s="152">
        <f t="shared" si="15"/>
        <v>0</v>
      </c>
      <c r="F471" s="192"/>
      <c r="G471" s="192"/>
      <c r="H471" s="192"/>
      <c r="I471" s="192"/>
      <c r="J471" s="192"/>
      <c r="K471" s="192"/>
      <c r="L471" s="192"/>
      <c r="M471" s="147"/>
      <c r="N471" s="147"/>
      <c r="O471" s="147"/>
      <c r="P471" s="147"/>
      <c r="Q471" s="147"/>
      <c r="R471" s="147"/>
      <c r="S471" s="147"/>
      <c r="T471" s="147"/>
      <c r="U471" s="147"/>
      <c r="V471" s="147"/>
      <c r="W471" s="147"/>
      <c r="X471" s="147"/>
      <c r="Y471" s="147"/>
      <c r="Z471" s="147"/>
      <c r="AA471" s="147"/>
      <c r="AB471" s="147"/>
      <c r="AC471" s="147"/>
      <c r="AD471" s="147"/>
      <c r="AE471" s="147"/>
      <c r="AF471" s="147"/>
      <c r="AG471" s="147"/>
      <c r="AH471" s="147"/>
      <c r="AI471" s="147"/>
      <c r="AJ471" s="147"/>
      <c r="AK471" s="147"/>
      <c r="AL471" s="147"/>
      <c r="AM471" s="147"/>
      <c r="AN471" s="147"/>
      <c r="AO471" s="147"/>
      <c r="AP471" s="147"/>
      <c r="AQ471" s="147"/>
      <c r="AR471" s="147"/>
      <c r="AS471" s="147"/>
      <c r="AT471" s="147"/>
      <c r="AU471" s="147"/>
      <c r="AV471" s="193"/>
      <c r="AW471" s="146"/>
      <c r="AX471" s="146"/>
      <c r="AY471" s="146"/>
      <c r="AZ471" s="146"/>
      <c r="BA471" s="146"/>
      <c r="BB471" s="146"/>
      <c r="BC471" s="146"/>
      <c r="BD471" s="146"/>
      <c r="BE471" s="146"/>
      <c r="BF471" s="146"/>
      <c r="BG471" s="146"/>
      <c r="BH471" s="146"/>
      <c r="BI471" s="146"/>
      <c r="BJ471" s="146"/>
      <c r="BK471" s="146"/>
      <c r="BL471" s="131"/>
    </row>
    <row r="472" spans="1:64" x14ac:dyDescent="0.25">
      <c r="A472" s="195" t="s">
        <v>579</v>
      </c>
      <c r="B472" s="151">
        <v>0.1</v>
      </c>
      <c r="C472" s="151">
        <f t="shared" si="16"/>
        <v>1.0833333333333335</v>
      </c>
      <c r="D472" s="151"/>
      <c r="E472" s="152">
        <f t="shared" si="15"/>
        <v>0</v>
      </c>
      <c r="F472" s="196"/>
      <c r="G472" s="196"/>
      <c r="H472" s="196"/>
      <c r="I472" s="196"/>
      <c r="J472" s="196"/>
      <c r="K472" s="196"/>
      <c r="L472" s="196"/>
      <c r="M472" s="147"/>
      <c r="N472" s="147"/>
      <c r="O472" s="147"/>
      <c r="P472" s="147"/>
      <c r="Q472" s="147"/>
      <c r="R472" s="147"/>
      <c r="S472" s="147"/>
      <c r="T472" s="147"/>
      <c r="U472" s="147"/>
      <c r="V472" s="147"/>
      <c r="W472" s="147"/>
      <c r="X472" s="147"/>
      <c r="Y472" s="147"/>
      <c r="Z472" s="147"/>
      <c r="AA472" s="147"/>
      <c r="AB472" s="147"/>
      <c r="AC472" s="147"/>
      <c r="AD472" s="147"/>
      <c r="AE472" s="147"/>
      <c r="AF472" s="147"/>
      <c r="AG472" s="147"/>
      <c r="AH472" s="147"/>
      <c r="AI472" s="147"/>
      <c r="AJ472" s="147"/>
      <c r="AK472" s="147"/>
      <c r="AL472" s="147"/>
      <c r="AM472" s="147"/>
      <c r="AN472" s="147"/>
      <c r="AO472" s="147"/>
      <c r="AP472" s="147"/>
      <c r="AQ472" s="147"/>
      <c r="AR472" s="147"/>
      <c r="AS472" s="147"/>
      <c r="AT472" s="147"/>
      <c r="AU472" s="147"/>
      <c r="AV472" s="193"/>
      <c r="AW472" s="146">
        <v>0.5</v>
      </c>
      <c r="AX472" s="177">
        <f>AX2</f>
        <v>8.3333333333333329E-2</v>
      </c>
      <c r="AY472" s="177">
        <f>AY2</f>
        <v>0.5</v>
      </c>
      <c r="AZ472" s="146"/>
      <c r="BA472" s="146"/>
      <c r="BB472" s="146"/>
      <c r="BC472" s="146"/>
      <c r="BD472" s="146"/>
      <c r="BE472" s="146"/>
      <c r="BF472" s="146"/>
      <c r="BG472" s="146"/>
      <c r="BH472" s="146"/>
      <c r="BI472" s="146"/>
      <c r="BJ472" s="146"/>
      <c r="BK472" s="146"/>
      <c r="BL472" s="131"/>
    </row>
    <row r="473" spans="1:64" x14ac:dyDescent="0.25">
      <c r="A473" s="195" t="s">
        <v>580</v>
      </c>
      <c r="B473" s="151">
        <v>0.1</v>
      </c>
      <c r="C473" s="151">
        <f t="shared" si="16"/>
        <v>3.0833333333333335</v>
      </c>
      <c r="D473" s="151"/>
      <c r="E473" s="152">
        <f t="shared" si="15"/>
        <v>0</v>
      </c>
      <c r="F473" s="196"/>
      <c r="G473" s="196"/>
      <c r="H473" s="196"/>
      <c r="I473" s="196"/>
      <c r="J473" s="196"/>
      <c r="K473" s="196"/>
      <c r="L473" s="196"/>
      <c r="M473" s="147"/>
      <c r="N473" s="147"/>
      <c r="O473" s="147"/>
      <c r="P473" s="147"/>
      <c r="Q473" s="147"/>
      <c r="R473" s="147"/>
      <c r="S473" s="147"/>
      <c r="T473" s="147"/>
      <c r="U473" s="147"/>
      <c r="V473" s="147"/>
      <c r="W473" s="147"/>
      <c r="X473" s="147"/>
      <c r="Y473" s="147"/>
      <c r="Z473" s="147"/>
      <c r="AA473" s="147"/>
      <c r="AB473" s="147"/>
      <c r="AC473" s="147"/>
      <c r="AD473" s="147"/>
      <c r="AE473" s="147"/>
      <c r="AF473" s="147"/>
      <c r="AG473" s="147"/>
      <c r="AH473" s="147"/>
      <c r="AI473" s="147"/>
      <c r="AJ473" s="147"/>
      <c r="AK473" s="147"/>
      <c r="AL473" s="147"/>
      <c r="AM473" s="147"/>
      <c r="AN473" s="147"/>
      <c r="AO473" s="147"/>
      <c r="AP473" s="147"/>
      <c r="AQ473" s="147"/>
      <c r="AR473" s="147"/>
      <c r="AS473" s="147"/>
      <c r="AT473" s="147"/>
      <c r="AU473" s="147"/>
      <c r="AV473" s="193"/>
      <c r="AW473" s="146">
        <v>0.5</v>
      </c>
      <c r="AX473" s="177">
        <f>AX2</f>
        <v>8.3333333333333329E-2</v>
      </c>
      <c r="AY473" s="177">
        <f>AY2*5</f>
        <v>2.5</v>
      </c>
      <c r="AZ473" s="146"/>
      <c r="BA473" s="146"/>
      <c r="BB473" s="146"/>
      <c r="BC473" s="146"/>
      <c r="BD473" s="146"/>
      <c r="BE473" s="146"/>
      <c r="BF473" s="146"/>
      <c r="BG473" s="146"/>
      <c r="BH473" s="146"/>
      <c r="BI473" s="146"/>
      <c r="BJ473" s="146"/>
      <c r="BK473" s="146"/>
      <c r="BL473" s="131"/>
    </row>
    <row r="474" spans="1:64" ht="3.75" customHeight="1" x14ac:dyDescent="0.25">
      <c r="A474" s="149"/>
      <c r="B474" s="151">
        <v>0.1</v>
      </c>
      <c r="C474" s="151">
        <f t="shared" si="16"/>
        <v>0</v>
      </c>
      <c r="D474" s="151"/>
      <c r="E474" s="152">
        <f t="shared" si="15"/>
        <v>0</v>
      </c>
      <c r="F474" s="192"/>
      <c r="G474" s="192"/>
      <c r="H474" s="192"/>
      <c r="I474" s="192"/>
      <c r="J474" s="192"/>
      <c r="K474" s="192"/>
      <c r="L474" s="192"/>
      <c r="M474" s="147"/>
      <c r="N474" s="147"/>
      <c r="O474" s="147"/>
      <c r="P474" s="147"/>
      <c r="Q474" s="147"/>
      <c r="R474" s="147"/>
      <c r="S474" s="147"/>
      <c r="T474" s="147"/>
      <c r="U474" s="147"/>
      <c r="V474" s="147"/>
      <c r="W474" s="147"/>
      <c r="X474" s="147"/>
      <c r="Y474" s="147"/>
      <c r="Z474" s="147"/>
      <c r="AA474" s="147"/>
      <c r="AB474" s="147"/>
      <c r="AC474" s="147"/>
      <c r="AD474" s="147"/>
      <c r="AE474" s="147"/>
      <c r="AF474" s="147"/>
      <c r="AG474" s="147"/>
      <c r="AH474" s="147"/>
      <c r="AI474" s="147"/>
      <c r="AJ474" s="147"/>
      <c r="AK474" s="147"/>
      <c r="AL474" s="147"/>
      <c r="AM474" s="147"/>
      <c r="AN474" s="147"/>
      <c r="AO474" s="147"/>
      <c r="AP474" s="147"/>
      <c r="AQ474" s="147"/>
      <c r="AR474" s="147"/>
      <c r="AS474" s="147"/>
      <c r="AT474" s="147"/>
      <c r="AU474" s="147"/>
      <c r="AV474" s="193"/>
      <c r="AW474" s="146"/>
      <c r="AX474" s="146"/>
      <c r="AY474" s="146"/>
      <c r="AZ474" s="146"/>
      <c r="BA474" s="146"/>
      <c r="BB474" s="146"/>
      <c r="BC474" s="146"/>
      <c r="BD474" s="146"/>
      <c r="BE474" s="146"/>
      <c r="BF474" s="146"/>
      <c r="BG474" s="146"/>
      <c r="BH474" s="146"/>
      <c r="BI474" s="146"/>
      <c r="BJ474" s="146"/>
      <c r="BK474" s="146"/>
      <c r="BL474" s="131"/>
    </row>
    <row r="475" spans="1:64" x14ac:dyDescent="0.25">
      <c r="A475" s="195" t="s">
        <v>581</v>
      </c>
      <c r="B475" s="151">
        <v>0.1</v>
      </c>
      <c r="C475" s="151">
        <f t="shared" si="16"/>
        <v>1.0833333333333335</v>
      </c>
      <c r="D475" s="151"/>
      <c r="E475" s="152">
        <f t="shared" si="15"/>
        <v>0</v>
      </c>
      <c r="F475" s="196"/>
      <c r="G475" s="196"/>
      <c r="H475" s="196"/>
      <c r="I475" s="196"/>
      <c r="J475" s="196"/>
      <c r="K475" s="196"/>
      <c r="L475" s="196"/>
      <c r="M475" s="147"/>
      <c r="N475" s="147"/>
      <c r="O475" s="147"/>
      <c r="P475" s="147"/>
      <c r="Q475" s="147"/>
      <c r="R475" s="147"/>
      <c r="S475" s="147"/>
      <c r="T475" s="147"/>
      <c r="U475" s="147"/>
      <c r="V475" s="147"/>
      <c r="W475" s="147"/>
      <c r="X475" s="147"/>
      <c r="Y475" s="147"/>
      <c r="Z475" s="147"/>
      <c r="AA475" s="147"/>
      <c r="AB475" s="147"/>
      <c r="AC475" s="147"/>
      <c r="AD475" s="147"/>
      <c r="AE475" s="147"/>
      <c r="AF475" s="147"/>
      <c r="AG475" s="147"/>
      <c r="AH475" s="147"/>
      <c r="AI475" s="147"/>
      <c r="AJ475" s="147"/>
      <c r="AK475" s="147"/>
      <c r="AL475" s="147"/>
      <c r="AM475" s="147"/>
      <c r="AN475" s="147"/>
      <c r="AO475" s="147"/>
      <c r="AP475" s="147"/>
      <c r="AQ475" s="147"/>
      <c r="AR475" s="147"/>
      <c r="AS475" s="147"/>
      <c r="AT475" s="147"/>
      <c r="AU475" s="147"/>
      <c r="AV475" s="193"/>
      <c r="AW475" s="146">
        <v>0.5</v>
      </c>
      <c r="AX475" s="177">
        <f>AX2</f>
        <v>8.3333333333333329E-2</v>
      </c>
      <c r="AY475" s="177">
        <f>AY2</f>
        <v>0.5</v>
      </c>
      <c r="AZ475" s="146"/>
      <c r="BA475" s="146"/>
      <c r="BB475" s="146"/>
      <c r="BC475" s="146"/>
      <c r="BD475" s="146"/>
      <c r="BE475" s="146"/>
      <c r="BF475" s="146"/>
      <c r="BG475" s="146"/>
      <c r="BH475" s="146"/>
      <c r="BI475" s="146"/>
      <c r="BJ475" s="146"/>
      <c r="BK475" s="146"/>
      <c r="BL475" s="131"/>
    </row>
    <row r="476" spans="1:64" x14ac:dyDescent="0.25">
      <c r="A476" s="195" t="s">
        <v>582</v>
      </c>
      <c r="B476" s="151">
        <v>0.1</v>
      </c>
      <c r="C476" s="151">
        <f t="shared" si="16"/>
        <v>3.0833333333333335</v>
      </c>
      <c r="D476" s="151"/>
      <c r="E476" s="152">
        <f t="shared" si="15"/>
        <v>0</v>
      </c>
      <c r="F476" s="196"/>
      <c r="G476" s="196"/>
      <c r="H476" s="196"/>
      <c r="I476" s="196"/>
      <c r="J476" s="196"/>
      <c r="K476" s="196"/>
      <c r="L476" s="196"/>
      <c r="M476" s="147"/>
      <c r="N476" s="147"/>
      <c r="O476" s="147"/>
      <c r="P476" s="147"/>
      <c r="Q476" s="147"/>
      <c r="R476" s="147"/>
      <c r="S476" s="147"/>
      <c r="T476" s="147"/>
      <c r="U476" s="147"/>
      <c r="V476" s="147"/>
      <c r="W476" s="147"/>
      <c r="X476" s="147"/>
      <c r="Y476" s="147"/>
      <c r="Z476" s="147"/>
      <c r="AA476" s="147"/>
      <c r="AB476" s="147"/>
      <c r="AC476" s="147"/>
      <c r="AD476" s="147"/>
      <c r="AE476" s="147"/>
      <c r="AF476" s="147"/>
      <c r="AG476" s="147"/>
      <c r="AH476" s="147"/>
      <c r="AI476" s="147"/>
      <c r="AJ476" s="147"/>
      <c r="AK476" s="147"/>
      <c r="AL476" s="147"/>
      <c r="AM476" s="147"/>
      <c r="AN476" s="147"/>
      <c r="AO476" s="147"/>
      <c r="AP476" s="147"/>
      <c r="AQ476" s="147"/>
      <c r="AR476" s="147"/>
      <c r="AS476" s="147"/>
      <c r="AT476" s="147"/>
      <c r="AU476" s="147"/>
      <c r="AV476" s="193"/>
      <c r="AW476" s="146">
        <v>0.5</v>
      </c>
      <c r="AX476" s="177">
        <f>AX2</f>
        <v>8.3333333333333329E-2</v>
      </c>
      <c r="AY476" s="177">
        <f>AY2*5</f>
        <v>2.5</v>
      </c>
      <c r="AZ476" s="146"/>
      <c r="BA476" s="146"/>
      <c r="BB476" s="146"/>
      <c r="BC476" s="146"/>
      <c r="BD476" s="146"/>
      <c r="BE476" s="146"/>
      <c r="BF476" s="146"/>
      <c r="BG476" s="146"/>
      <c r="BH476" s="146"/>
      <c r="BI476" s="146"/>
      <c r="BJ476" s="146"/>
      <c r="BK476" s="146"/>
      <c r="BL476" s="131"/>
    </row>
    <row r="477" spans="1:64" x14ac:dyDescent="0.25">
      <c r="A477" s="198" t="s">
        <v>583</v>
      </c>
      <c r="B477" s="151">
        <v>0.1</v>
      </c>
      <c r="C477" s="151">
        <f t="shared" si="16"/>
        <v>0</v>
      </c>
      <c r="D477" s="151"/>
      <c r="E477" s="152">
        <f t="shared" si="15"/>
        <v>0</v>
      </c>
      <c r="F477" s="196"/>
      <c r="G477" s="196"/>
      <c r="H477" s="196"/>
      <c r="I477" s="196"/>
      <c r="J477" s="196"/>
      <c r="K477" s="196"/>
      <c r="L477" s="196"/>
      <c r="M477" s="147"/>
      <c r="N477" s="147"/>
      <c r="O477" s="147"/>
      <c r="P477" s="147"/>
      <c r="Q477" s="147"/>
      <c r="R477" s="147"/>
      <c r="S477" s="147"/>
      <c r="T477" s="147"/>
      <c r="U477" s="147"/>
      <c r="V477" s="147"/>
      <c r="W477" s="147"/>
      <c r="X477" s="147"/>
      <c r="Y477" s="147"/>
      <c r="Z477" s="147"/>
      <c r="AA477" s="147"/>
      <c r="AB477" s="147"/>
      <c r="AC477" s="147"/>
      <c r="AD477" s="147"/>
      <c r="AE477" s="147"/>
      <c r="AF477" s="147"/>
      <c r="AG477" s="147"/>
      <c r="AH477" s="147"/>
      <c r="AI477" s="147"/>
      <c r="AJ477" s="147"/>
      <c r="AK477" s="147"/>
      <c r="AL477" s="147"/>
      <c r="AM477" s="147"/>
      <c r="AN477" s="147"/>
      <c r="AO477" s="147"/>
      <c r="AP477" s="147"/>
      <c r="AQ477" s="147"/>
      <c r="AR477" s="147"/>
      <c r="AS477" s="147"/>
      <c r="AT477" s="147"/>
      <c r="AU477" s="147"/>
      <c r="AV477" s="193"/>
      <c r="AW477" s="146"/>
      <c r="AX477" s="177"/>
      <c r="AY477" s="177"/>
      <c r="AZ477" s="146"/>
      <c r="BA477" s="146"/>
      <c r="BB477" s="146"/>
      <c r="BC477" s="146"/>
      <c r="BD477" s="146"/>
      <c r="BE477" s="146"/>
      <c r="BF477" s="146"/>
      <c r="BG477" s="146"/>
      <c r="BH477" s="146"/>
      <c r="BI477" s="146"/>
      <c r="BJ477" s="146"/>
      <c r="BK477" s="146"/>
      <c r="BL477" s="131"/>
    </row>
    <row r="478" spans="1:64" x14ac:dyDescent="0.25">
      <c r="A478" s="198" t="s">
        <v>584</v>
      </c>
      <c r="B478" s="151">
        <v>0.1</v>
      </c>
      <c r="C478" s="151">
        <f t="shared" si="16"/>
        <v>0</v>
      </c>
      <c r="D478" s="151"/>
      <c r="E478" s="152">
        <f t="shared" si="15"/>
        <v>0</v>
      </c>
      <c r="F478" s="196"/>
      <c r="G478" s="196"/>
      <c r="H478" s="196"/>
      <c r="I478" s="196"/>
      <c r="J478" s="196"/>
      <c r="K478" s="196"/>
      <c r="L478" s="196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7"/>
      <c r="AC478" s="147"/>
      <c r="AD478" s="147"/>
      <c r="AE478" s="147"/>
      <c r="AF478" s="147"/>
      <c r="AG478" s="147"/>
      <c r="AH478" s="147"/>
      <c r="AI478" s="147"/>
      <c r="AJ478" s="147"/>
      <c r="AK478" s="147"/>
      <c r="AL478" s="147"/>
      <c r="AM478" s="147"/>
      <c r="AN478" s="147"/>
      <c r="AO478" s="147"/>
      <c r="AP478" s="147"/>
      <c r="AQ478" s="147"/>
      <c r="AR478" s="147"/>
      <c r="AS478" s="147"/>
      <c r="AT478" s="147"/>
      <c r="AU478" s="147"/>
      <c r="AV478" s="193"/>
      <c r="AW478" s="146"/>
      <c r="AX478" s="177"/>
      <c r="AY478" s="177"/>
      <c r="AZ478" s="146"/>
      <c r="BA478" s="146"/>
      <c r="BB478" s="146"/>
      <c r="BC478" s="146"/>
      <c r="BD478" s="146"/>
      <c r="BE478" s="146"/>
      <c r="BF478" s="146"/>
      <c r="BG478" s="146"/>
      <c r="BH478" s="146"/>
      <c r="BI478" s="146"/>
      <c r="BJ478" s="146"/>
      <c r="BK478" s="146"/>
      <c r="BL478" s="131"/>
    </row>
    <row r="479" spans="1:64" ht="3.75" customHeight="1" x14ac:dyDescent="0.25">
      <c r="A479" s="149"/>
      <c r="B479" s="151">
        <v>0.1</v>
      </c>
      <c r="C479" s="151">
        <f t="shared" si="16"/>
        <v>0</v>
      </c>
      <c r="D479" s="151"/>
      <c r="E479" s="152">
        <f t="shared" si="15"/>
        <v>0</v>
      </c>
      <c r="F479" s="192"/>
      <c r="G479" s="192"/>
      <c r="H479" s="192"/>
      <c r="I479" s="192"/>
      <c r="J479" s="192"/>
      <c r="K479" s="192"/>
      <c r="L479" s="192"/>
      <c r="M479" s="147"/>
      <c r="N479" s="147"/>
      <c r="O479" s="147"/>
      <c r="P479" s="147"/>
      <c r="Q479" s="147"/>
      <c r="R479" s="147"/>
      <c r="S479" s="147"/>
      <c r="T479" s="147"/>
      <c r="U479" s="147"/>
      <c r="V479" s="147"/>
      <c r="W479" s="147"/>
      <c r="X479" s="147"/>
      <c r="Y479" s="147"/>
      <c r="Z479" s="147"/>
      <c r="AA479" s="147"/>
      <c r="AB479" s="147"/>
      <c r="AC479" s="147"/>
      <c r="AD479" s="147"/>
      <c r="AE479" s="147"/>
      <c r="AF479" s="147"/>
      <c r="AG479" s="147"/>
      <c r="AH479" s="147"/>
      <c r="AI479" s="147"/>
      <c r="AJ479" s="147"/>
      <c r="AK479" s="147"/>
      <c r="AL479" s="147"/>
      <c r="AM479" s="147"/>
      <c r="AN479" s="147"/>
      <c r="AO479" s="147"/>
      <c r="AP479" s="147"/>
      <c r="AQ479" s="147"/>
      <c r="AR479" s="147"/>
      <c r="AS479" s="147"/>
      <c r="AT479" s="147"/>
      <c r="AU479" s="147"/>
      <c r="AV479" s="193"/>
      <c r="AW479" s="146"/>
      <c r="AX479" s="146"/>
      <c r="AY479" s="146"/>
      <c r="AZ479" s="146"/>
      <c r="BA479" s="146"/>
      <c r="BB479" s="146"/>
      <c r="BC479" s="146"/>
      <c r="BD479" s="146"/>
      <c r="BE479" s="146"/>
      <c r="BF479" s="146"/>
      <c r="BG479" s="146"/>
      <c r="BH479" s="146"/>
      <c r="BI479" s="146"/>
      <c r="BJ479" s="146"/>
      <c r="BK479" s="146"/>
      <c r="BL479" s="131"/>
    </row>
    <row r="480" spans="1:64" x14ac:dyDescent="0.25">
      <c r="A480" s="195" t="s">
        <v>585</v>
      </c>
      <c r="B480" s="151">
        <v>0.1</v>
      </c>
      <c r="C480" s="151">
        <f t="shared" si="16"/>
        <v>1.0833333333333335</v>
      </c>
      <c r="D480" s="151"/>
      <c r="E480" s="152">
        <f t="shared" si="15"/>
        <v>0</v>
      </c>
      <c r="F480" s="196"/>
      <c r="G480" s="196"/>
      <c r="H480" s="196"/>
      <c r="I480" s="196"/>
      <c r="J480" s="196"/>
      <c r="K480" s="196"/>
      <c r="L480" s="196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7"/>
      <c r="AC480" s="147"/>
      <c r="AD480" s="147"/>
      <c r="AE480" s="147"/>
      <c r="AF480" s="147"/>
      <c r="AG480" s="147"/>
      <c r="AH480" s="147"/>
      <c r="AI480" s="147"/>
      <c r="AJ480" s="147"/>
      <c r="AK480" s="147"/>
      <c r="AL480" s="147"/>
      <c r="AM480" s="147"/>
      <c r="AN480" s="147"/>
      <c r="AO480" s="147"/>
      <c r="AP480" s="147"/>
      <c r="AQ480" s="147"/>
      <c r="AR480" s="147"/>
      <c r="AS480" s="147"/>
      <c r="AT480" s="147"/>
      <c r="AU480" s="147"/>
      <c r="AV480" s="193"/>
      <c r="AW480" s="146">
        <v>0.5</v>
      </c>
      <c r="AX480" s="177">
        <f>AX2</f>
        <v>8.3333333333333329E-2</v>
      </c>
      <c r="AY480" s="177">
        <f>AY2</f>
        <v>0.5</v>
      </c>
      <c r="AZ480" s="146"/>
      <c r="BA480" s="146"/>
      <c r="BB480" s="146"/>
      <c r="BC480" s="146"/>
      <c r="BD480" s="146"/>
      <c r="BE480" s="146"/>
      <c r="BF480" s="146"/>
      <c r="BG480" s="146"/>
      <c r="BH480" s="146"/>
      <c r="BI480" s="146"/>
      <c r="BJ480" s="146"/>
      <c r="BK480" s="146"/>
      <c r="BL480" s="131"/>
    </row>
    <row r="481" spans="1:64" x14ac:dyDescent="0.25">
      <c r="A481" s="195" t="s">
        <v>586</v>
      </c>
      <c r="B481" s="151">
        <v>0.1</v>
      </c>
      <c r="C481" s="151">
        <f t="shared" si="16"/>
        <v>3.0833333333333335</v>
      </c>
      <c r="D481" s="151"/>
      <c r="E481" s="152">
        <f t="shared" si="15"/>
        <v>0</v>
      </c>
      <c r="F481" s="196"/>
      <c r="G481" s="196"/>
      <c r="H481" s="196"/>
      <c r="I481" s="196"/>
      <c r="J481" s="196"/>
      <c r="K481" s="196"/>
      <c r="L481" s="196"/>
      <c r="M481" s="147"/>
      <c r="N481" s="147"/>
      <c r="O481" s="147"/>
      <c r="P481" s="147"/>
      <c r="Q481" s="147"/>
      <c r="R481" s="147"/>
      <c r="S481" s="147"/>
      <c r="T481" s="147"/>
      <c r="U481" s="147"/>
      <c r="V481" s="147"/>
      <c r="W481" s="147"/>
      <c r="X481" s="147"/>
      <c r="Y481" s="147"/>
      <c r="Z481" s="147"/>
      <c r="AA481" s="147"/>
      <c r="AB481" s="147"/>
      <c r="AC481" s="147"/>
      <c r="AD481" s="147"/>
      <c r="AE481" s="147"/>
      <c r="AF481" s="147"/>
      <c r="AG481" s="147"/>
      <c r="AH481" s="147"/>
      <c r="AI481" s="147"/>
      <c r="AJ481" s="147"/>
      <c r="AK481" s="147"/>
      <c r="AL481" s="147"/>
      <c r="AM481" s="147"/>
      <c r="AN481" s="147"/>
      <c r="AO481" s="147"/>
      <c r="AP481" s="147"/>
      <c r="AQ481" s="147"/>
      <c r="AR481" s="147"/>
      <c r="AS481" s="147"/>
      <c r="AT481" s="147"/>
      <c r="AU481" s="147"/>
      <c r="AV481" s="193"/>
      <c r="AW481" s="146">
        <v>0.5</v>
      </c>
      <c r="AX481" s="177">
        <f>AX2</f>
        <v>8.3333333333333329E-2</v>
      </c>
      <c r="AY481" s="177">
        <f>AY2*5</f>
        <v>2.5</v>
      </c>
      <c r="AZ481" s="146"/>
      <c r="BA481" s="146"/>
      <c r="BB481" s="146"/>
      <c r="BC481" s="146"/>
      <c r="BD481" s="146"/>
      <c r="BE481" s="146"/>
      <c r="BF481" s="146"/>
      <c r="BG481" s="146"/>
      <c r="BH481" s="146"/>
      <c r="BI481" s="146"/>
      <c r="BJ481" s="146"/>
      <c r="BK481" s="146"/>
      <c r="BL481" s="131"/>
    </row>
    <row r="482" spans="1:64" x14ac:dyDescent="0.25">
      <c r="A482" s="195" t="s">
        <v>587</v>
      </c>
      <c r="B482" s="151">
        <v>0.1</v>
      </c>
      <c r="C482" s="151">
        <f t="shared" si="16"/>
        <v>3.0833333333333335</v>
      </c>
      <c r="D482" s="151"/>
      <c r="E482" s="152">
        <f t="shared" si="15"/>
        <v>0</v>
      </c>
      <c r="F482" s="196"/>
      <c r="G482" s="196"/>
      <c r="H482" s="196"/>
      <c r="I482" s="196"/>
      <c r="J482" s="196"/>
      <c r="K482" s="196"/>
      <c r="L482" s="196"/>
      <c r="M482" s="147"/>
      <c r="N482" s="147"/>
      <c r="O482" s="147"/>
      <c r="P482" s="147"/>
      <c r="Q482" s="147"/>
      <c r="R482" s="147"/>
      <c r="S482" s="147"/>
      <c r="T482" s="147"/>
      <c r="U482" s="147"/>
      <c r="V482" s="147"/>
      <c r="W482" s="147"/>
      <c r="X482" s="147"/>
      <c r="Y482" s="147"/>
      <c r="Z482" s="147"/>
      <c r="AA482" s="147"/>
      <c r="AB482" s="147"/>
      <c r="AC482" s="147"/>
      <c r="AD482" s="147"/>
      <c r="AE482" s="147"/>
      <c r="AF482" s="147"/>
      <c r="AG482" s="147"/>
      <c r="AH482" s="147"/>
      <c r="AI482" s="147"/>
      <c r="AJ482" s="147"/>
      <c r="AK482" s="147"/>
      <c r="AL482" s="147"/>
      <c r="AM482" s="147"/>
      <c r="AN482" s="147"/>
      <c r="AO482" s="147"/>
      <c r="AP482" s="147"/>
      <c r="AQ482" s="147"/>
      <c r="AR482" s="147"/>
      <c r="AS482" s="147"/>
      <c r="AT482" s="147"/>
      <c r="AU482" s="147"/>
      <c r="AV482" s="193"/>
      <c r="AW482" s="146">
        <v>0.5</v>
      </c>
      <c r="AX482" s="177">
        <f>AX2</f>
        <v>8.3333333333333329E-2</v>
      </c>
      <c r="AY482" s="177">
        <f>AY2*5</f>
        <v>2.5</v>
      </c>
      <c r="AZ482" s="146"/>
      <c r="BA482" s="146"/>
      <c r="BB482" s="146"/>
      <c r="BC482" s="146"/>
      <c r="BD482" s="146"/>
      <c r="BE482" s="146"/>
      <c r="BF482" s="146"/>
      <c r="BG482" s="146"/>
      <c r="BH482" s="146"/>
      <c r="BI482" s="146"/>
      <c r="BJ482" s="146"/>
      <c r="BK482" s="146"/>
      <c r="BL482" s="131"/>
    </row>
    <row r="483" spans="1:64" ht="3.75" customHeight="1" x14ac:dyDescent="0.25">
      <c r="A483" s="149"/>
      <c r="B483" s="151">
        <v>0.1</v>
      </c>
      <c r="C483" s="151">
        <f t="shared" si="16"/>
        <v>0</v>
      </c>
      <c r="D483" s="151"/>
      <c r="E483" s="152">
        <f t="shared" si="15"/>
        <v>0</v>
      </c>
      <c r="F483" s="192"/>
      <c r="G483" s="192"/>
      <c r="H483" s="192"/>
      <c r="I483" s="192"/>
      <c r="J483" s="192"/>
      <c r="K483" s="192"/>
      <c r="L483" s="192"/>
      <c r="M483" s="147"/>
      <c r="N483" s="147"/>
      <c r="O483" s="147"/>
      <c r="P483" s="147"/>
      <c r="Q483" s="147"/>
      <c r="R483" s="147"/>
      <c r="S483" s="147"/>
      <c r="T483" s="147"/>
      <c r="U483" s="147"/>
      <c r="V483" s="147"/>
      <c r="W483" s="147"/>
      <c r="X483" s="147"/>
      <c r="Y483" s="147"/>
      <c r="Z483" s="147"/>
      <c r="AA483" s="147"/>
      <c r="AB483" s="147"/>
      <c r="AC483" s="147"/>
      <c r="AD483" s="147"/>
      <c r="AE483" s="147"/>
      <c r="AF483" s="147"/>
      <c r="AG483" s="147"/>
      <c r="AH483" s="147"/>
      <c r="AI483" s="147"/>
      <c r="AJ483" s="147"/>
      <c r="AK483" s="147"/>
      <c r="AL483" s="147"/>
      <c r="AM483" s="147"/>
      <c r="AN483" s="147"/>
      <c r="AO483" s="147"/>
      <c r="AP483" s="147"/>
      <c r="AQ483" s="147"/>
      <c r="AR483" s="147"/>
      <c r="AS483" s="147"/>
      <c r="AT483" s="147"/>
      <c r="AU483" s="147"/>
      <c r="AV483" s="193"/>
      <c r="AW483" s="146"/>
      <c r="AX483" s="146"/>
      <c r="AY483" s="146"/>
      <c r="AZ483" s="146"/>
      <c r="BA483" s="146"/>
      <c r="BB483" s="146"/>
      <c r="BC483" s="146"/>
      <c r="BD483" s="146"/>
      <c r="BE483" s="146"/>
      <c r="BF483" s="146"/>
      <c r="BG483" s="146"/>
      <c r="BH483" s="146"/>
      <c r="BI483" s="146"/>
      <c r="BJ483" s="146"/>
      <c r="BK483" s="146"/>
      <c r="BL483" s="131"/>
    </row>
    <row r="484" spans="1:64" x14ac:dyDescent="0.25">
      <c r="A484" s="195" t="s">
        <v>588</v>
      </c>
      <c r="B484" s="151">
        <v>0.1</v>
      </c>
      <c r="C484" s="151">
        <f t="shared" si="16"/>
        <v>3.0833333333333335</v>
      </c>
      <c r="D484" s="151"/>
      <c r="E484" s="152">
        <f t="shared" si="15"/>
        <v>0</v>
      </c>
      <c r="F484" s="196"/>
      <c r="G484" s="196"/>
      <c r="H484" s="196"/>
      <c r="I484" s="196"/>
      <c r="J484" s="196"/>
      <c r="K484" s="196"/>
      <c r="L484" s="196"/>
      <c r="M484" s="147"/>
      <c r="N484" s="147"/>
      <c r="O484" s="147"/>
      <c r="P484" s="147"/>
      <c r="Q484" s="147"/>
      <c r="R484" s="147"/>
      <c r="S484" s="147"/>
      <c r="T484" s="147"/>
      <c r="U484" s="147"/>
      <c r="V484" s="147"/>
      <c r="W484" s="147"/>
      <c r="X484" s="147"/>
      <c r="Y484" s="147"/>
      <c r="Z484" s="147"/>
      <c r="AA484" s="147"/>
      <c r="AB484" s="147"/>
      <c r="AC484" s="147"/>
      <c r="AD484" s="147"/>
      <c r="AE484" s="147"/>
      <c r="AF484" s="147"/>
      <c r="AG484" s="147"/>
      <c r="AH484" s="147"/>
      <c r="AI484" s="147"/>
      <c r="AJ484" s="147"/>
      <c r="AK484" s="147"/>
      <c r="AL484" s="147"/>
      <c r="AM484" s="147"/>
      <c r="AN484" s="147"/>
      <c r="AO484" s="147"/>
      <c r="AP484" s="147"/>
      <c r="AQ484" s="147"/>
      <c r="AR484" s="147"/>
      <c r="AS484" s="147"/>
      <c r="AT484" s="147"/>
      <c r="AU484" s="147"/>
      <c r="AV484" s="193"/>
      <c r="AW484" s="146">
        <v>0.5</v>
      </c>
      <c r="AX484" s="177">
        <f>AX2</f>
        <v>8.3333333333333329E-2</v>
      </c>
      <c r="AY484" s="177">
        <f>AY2*5</f>
        <v>2.5</v>
      </c>
      <c r="AZ484" s="146"/>
      <c r="BA484" s="146"/>
      <c r="BB484" s="146"/>
      <c r="BC484" s="146"/>
      <c r="BD484" s="146"/>
      <c r="BE484" s="146"/>
      <c r="BF484" s="146"/>
      <c r="BG484" s="146"/>
      <c r="BH484" s="146"/>
      <c r="BI484" s="146"/>
      <c r="BJ484" s="146"/>
      <c r="BK484" s="146"/>
      <c r="BL484" s="131"/>
    </row>
    <row r="485" spans="1:64" x14ac:dyDescent="0.25">
      <c r="A485" s="195" t="s">
        <v>589</v>
      </c>
      <c r="B485" s="151">
        <v>0.1</v>
      </c>
      <c r="C485" s="151">
        <f t="shared" si="16"/>
        <v>1.5833333333333335</v>
      </c>
      <c r="D485" s="151"/>
      <c r="E485" s="152">
        <f t="shared" si="15"/>
        <v>0</v>
      </c>
      <c r="F485" s="196"/>
      <c r="G485" s="196"/>
      <c r="H485" s="196"/>
      <c r="I485" s="196"/>
      <c r="J485" s="196"/>
      <c r="K485" s="196"/>
      <c r="L485" s="196"/>
      <c r="M485" s="147"/>
      <c r="N485" s="147"/>
      <c r="O485" s="147"/>
      <c r="P485" s="147"/>
      <c r="Q485" s="147"/>
      <c r="R485" s="147"/>
      <c r="S485" s="147"/>
      <c r="T485" s="147"/>
      <c r="U485" s="147"/>
      <c r="V485" s="147"/>
      <c r="W485" s="147"/>
      <c r="X485" s="147"/>
      <c r="Y485" s="147"/>
      <c r="Z485" s="147"/>
      <c r="AA485" s="147"/>
      <c r="AB485" s="147"/>
      <c r="AC485" s="147"/>
      <c r="AD485" s="147"/>
      <c r="AE485" s="147"/>
      <c r="AF485" s="147"/>
      <c r="AG485" s="147"/>
      <c r="AH485" s="147"/>
      <c r="AI485" s="147"/>
      <c r="AJ485" s="147"/>
      <c r="AK485" s="147"/>
      <c r="AL485" s="147"/>
      <c r="AM485" s="147"/>
      <c r="AN485" s="147"/>
      <c r="AO485" s="147"/>
      <c r="AP485" s="147"/>
      <c r="AQ485" s="147"/>
      <c r="AR485" s="147"/>
      <c r="AS485" s="147"/>
      <c r="AT485" s="147"/>
      <c r="AU485" s="147"/>
      <c r="AV485" s="193"/>
      <c r="AW485" s="146">
        <v>0.5</v>
      </c>
      <c r="AX485" s="177">
        <f>AX2</f>
        <v>8.3333333333333329E-2</v>
      </c>
      <c r="AY485" s="177">
        <f>AY2*2</f>
        <v>1</v>
      </c>
      <c r="AZ485" s="146"/>
      <c r="BA485" s="146"/>
      <c r="BB485" s="146"/>
      <c r="BC485" s="146"/>
      <c r="BD485" s="146"/>
      <c r="BE485" s="146"/>
      <c r="BF485" s="146"/>
      <c r="BG485" s="146"/>
      <c r="BH485" s="146"/>
      <c r="BI485" s="146"/>
      <c r="BJ485" s="146"/>
      <c r="BK485" s="146"/>
      <c r="BL485" s="131"/>
    </row>
    <row r="486" spans="1:64" x14ac:dyDescent="0.25">
      <c r="A486" s="195" t="s">
        <v>590</v>
      </c>
      <c r="B486" s="151">
        <v>0.1</v>
      </c>
      <c r="C486" s="151">
        <f t="shared" si="16"/>
        <v>3.0833333333333335</v>
      </c>
      <c r="D486" s="151"/>
      <c r="E486" s="152">
        <f t="shared" si="15"/>
        <v>0</v>
      </c>
      <c r="F486" s="196"/>
      <c r="G486" s="196"/>
      <c r="H486" s="196"/>
      <c r="I486" s="196"/>
      <c r="J486" s="196"/>
      <c r="K486" s="196"/>
      <c r="L486" s="196"/>
      <c r="M486" s="147"/>
      <c r="N486" s="147"/>
      <c r="O486" s="147"/>
      <c r="P486" s="147"/>
      <c r="Q486" s="147"/>
      <c r="R486" s="147"/>
      <c r="S486" s="147"/>
      <c r="T486" s="147"/>
      <c r="U486" s="147"/>
      <c r="V486" s="147"/>
      <c r="W486" s="147"/>
      <c r="X486" s="147"/>
      <c r="Y486" s="147"/>
      <c r="Z486" s="147"/>
      <c r="AA486" s="147"/>
      <c r="AB486" s="147"/>
      <c r="AC486" s="147"/>
      <c r="AD486" s="147"/>
      <c r="AE486" s="147"/>
      <c r="AF486" s="147"/>
      <c r="AG486" s="147"/>
      <c r="AH486" s="147"/>
      <c r="AI486" s="147"/>
      <c r="AJ486" s="147"/>
      <c r="AK486" s="147"/>
      <c r="AL486" s="147"/>
      <c r="AM486" s="147"/>
      <c r="AN486" s="147"/>
      <c r="AO486" s="147"/>
      <c r="AP486" s="147"/>
      <c r="AQ486" s="147"/>
      <c r="AR486" s="147"/>
      <c r="AS486" s="147"/>
      <c r="AT486" s="147"/>
      <c r="AU486" s="147"/>
      <c r="AV486" s="193"/>
      <c r="AW486" s="146">
        <v>0.5</v>
      </c>
      <c r="AX486" s="177">
        <f>AX2</f>
        <v>8.3333333333333329E-2</v>
      </c>
      <c r="AY486" s="177">
        <f>AY2*5</f>
        <v>2.5</v>
      </c>
      <c r="AZ486" s="146"/>
      <c r="BA486" s="146"/>
      <c r="BB486" s="146"/>
      <c r="BC486" s="146"/>
      <c r="BD486" s="146"/>
      <c r="BE486" s="146"/>
      <c r="BF486" s="146"/>
      <c r="BG486" s="146"/>
      <c r="BH486" s="146"/>
      <c r="BI486" s="146"/>
      <c r="BJ486" s="146"/>
      <c r="BK486" s="146"/>
      <c r="BL486" s="131"/>
    </row>
    <row r="487" spans="1:64" x14ac:dyDescent="0.25">
      <c r="A487" s="195" t="s">
        <v>591</v>
      </c>
      <c r="B487" s="151">
        <v>0.1</v>
      </c>
      <c r="C487" s="151">
        <f t="shared" si="16"/>
        <v>2.5833333333333335</v>
      </c>
      <c r="D487" s="151"/>
      <c r="E487" s="152">
        <f t="shared" si="15"/>
        <v>0</v>
      </c>
      <c r="F487" s="196"/>
      <c r="G487" s="196"/>
      <c r="H487" s="196"/>
      <c r="I487" s="196"/>
      <c r="J487" s="196"/>
      <c r="K487" s="196"/>
      <c r="L487" s="196"/>
      <c r="M487" s="147"/>
      <c r="N487" s="147"/>
      <c r="O487" s="147"/>
      <c r="P487" s="147"/>
      <c r="Q487" s="147"/>
      <c r="R487" s="147"/>
      <c r="S487" s="147"/>
      <c r="T487" s="147"/>
      <c r="U487" s="147"/>
      <c r="V487" s="147"/>
      <c r="W487" s="147"/>
      <c r="X487" s="147"/>
      <c r="Y487" s="147"/>
      <c r="Z487" s="147"/>
      <c r="AA487" s="147"/>
      <c r="AB487" s="147"/>
      <c r="AC487" s="147"/>
      <c r="AD487" s="147"/>
      <c r="AE487" s="147"/>
      <c r="AF487" s="147"/>
      <c r="AG487" s="147"/>
      <c r="AH487" s="147"/>
      <c r="AI487" s="147"/>
      <c r="AJ487" s="147"/>
      <c r="AK487" s="147"/>
      <c r="AL487" s="147"/>
      <c r="AM487" s="147"/>
      <c r="AN487" s="147"/>
      <c r="AO487" s="147"/>
      <c r="AP487" s="147"/>
      <c r="AQ487" s="147"/>
      <c r="AR487" s="147"/>
      <c r="AS487" s="147"/>
      <c r="AT487" s="147"/>
      <c r="AU487" s="147"/>
      <c r="AV487" s="193"/>
      <c r="AW487" s="146">
        <v>0.5</v>
      </c>
      <c r="AX487" s="177">
        <f>AX2</f>
        <v>8.3333333333333329E-2</v>
      </c>
      <c r="AY487" s="177">
        <f>AY2*4</f>
        <v>2</v>
      </c>
      <c r="AZ487" s="146"/>
      <c r="BA487" s="146"/>
      <c r="BB487" s="146"/>
      <c r="BC487" s="146"/>
      <c r="BD487" s="146"/>
      <c r="BE487" s="146"/>
      <c r="BF487" s="146"/>
      <c r="BG487" s="146"/>
      <c r="BH487" s="146"/>
      <c r="BI487" s="146"/>
      <c r="BJ487" s="146"/>
      <c r="BK487" s="146"/>
      <c r="BL487" s="131"/>
    </row>
    <row r="488" spans="1:64" x14ac:dyDescent="0.25">
      <c r="A488" s="149"/>
      <c r="B488" s="151">
        <v>0.1</v>
      </c>
      <c r="C488" s="151">
        <f t="shared" si="16"/>
        <v>0</v>
      </c>
      <c r="D488" s="151"/>
      <c r="E488" s="152">
        <f t="shared" si="15"/>
        <v>0</v>
      </c>
      <c r="F488" s="192"/>
      <c r="G488" s="192"/>
      <c r="H488" s="192"/>
      <c r="I488" s="192"/>
      <c r="J488" s="192"/>
      <c r="K488" s="192"/>
      <c r="L488" s="192"/>
      <c r="M488" s="147"/>
      <c r="N488" s="147"/>
      <c r="O488" s="147"/>
      <c r="P488" s="147"/>
      <c r="Q488" s="147"/>
      <c r="R488" s="147"/>
      <c r="S488" s="147"/>
      <c r="T488" s="147"/>
      <c r="U488" s="147"/>
      <c r="V488" s="147"/>
      <c r="W488" s="147"/>
      <c r="X488" s="147"/>
      <c r="Y488" s="147"/>
      <c r="Z488" s="147"/>
      <c r="AA488" s="147"/>
      <c r="AB488" s="147"/>
      <c r="AC488" s="147"/>
      <c r="AD488" s="147"/>
      <c r="AE488" s="147"/>
      <c r="AF488" s="147"/>
      <c r="AG488" s="147"/>
      <c r="AH488" s="147"/>
      <c r="AI488" s="147"/>
      <c r="AJ488" s="147"/>
      <c r="AK488" s="147"/>
      <c r="AL488" s="147"/>
      <c r="AM488" s="147"/>
      <c r="AN488" s="147"/>
      <c r="AO488" s="147"/>
      <c r="AP488" s="147"/>
      <c r="AQ488" s="147"/>
      <c r="AR488" s="147"/>
      <c r="AS488" s="147"/>
      <c r="AT488" s="147"/>
      <c r="AU488" s="147"/>
      <c r="AV488" s="193"/>
      <c r="AW488" s="146"/>
      <c r="AX488" s="146"/>
      <c r="AY488" s="146"/>
      <c r="AZ488" s="146"/>
      <c r="BA488" s="146"/>
      <c r="BB488" s="146"/>
      <c r="BC488" s="146"/>
      <c r="BD488" s="146"/>
      <c r="BE488" s="146"/>
      <c r="BF488" s="146"/>
      <c r="BG488" s="146"/>
      <c r="BH488" s="146"/>
      <c r="BI488" s="146"/>
      <c r="BJ488" s="146"/>
      <c r="BK488" s="146"/>
      <c r="BL488" s="131"/>
    </row>
    <row r="489" spans="1:64" x14ac:dyDescent="0.25">
      <c r="A489" s="195" t="s">
        <v>592</v>
      </c>
      <c r="B489" s="151">
        <v>0.1</v>
      </c>
      <c r="C489" s="151">
        <f t="shared" si="16"/>
        <v>0.58333333333333337</v>
      </c>
      <c r="D489" s="151"/>
      <c r="E489" s="152">
        <f t="shared" si="15"/>
        <v>9.0000009999999993</v>
      </c>
      <c r="F489" s="160">
        <v>1</v>
      </c>
      <c r="G489" s="163">
        <v>0</v>
      </c>
      <c r="H489" s="160">
        <v>2</v>
      </c>
      <c r="I489" s="160">
        <v>3</v>
      </c>
      <c r="J489" s="160">
        <v>2</v>
      </c>
      <c r="K489" s="159">
        <v>9.9999999999999995E-7</v>
      </c>
      <c r="L489" s="160">
        <v>1</v>
      </c>
      <c r="M489" s="147"/>
      <c r="N489" s="147"/>
      <c r="O489" s="147"/>
      <c r="P489" s="147"/>
      <c r="Q489" s="147"/>
      <c r="R489" s="147"/>
      <c r="S489" s="147"/>
      <c r="T489" s="147"/>
      <c r="U489" s="147"/>
      <c r="V489" s="147"/>
      <c r="W489" s="147"/>
      <c r="X489" s="147"/>
      <c r="Y489" s="147"/>
      <c r="Z489" s="147"/>
      <c r="AA489" s="147"/>
      <c r="AB489" s="147"/>
      <c r="AC489" s="147"/>
      <c r="AD489" s="147"/>
      <c r="AE489" s="147"/>
      <c r="AF489" s="147"/>
      <c r="AG489" s="147"/>
      <c r="AH489" s="147"/>
      <c r="AI489" s="147"/>
      <c r="AJ489" s="147"/>
      <c r="AK489" s="147"/>
      <c r="AL489" s="147"/>
      <c r="AM489" s="147"/>
      <c r="AN489" s="147"/>
      <c r="AO489" s="147"/>
      <c r="AP489" s="147"/>
      <c r="AQ489" s="147"/>
      <c r="AR489" s="147"/>
      <c r="AS489" s="147"/>
      <c r="AT489" s="147"/>
      <c r="AU489" s="147"/>
      <c r="AV489" s="193"/>
      <c r="AW489" s="146">
        <v>0.5</v>
      </c>
      <c r="AX489" s="177">
        <f>AX2</f>
        <v>8.3333333333333329E-2</v>
      </c>
      <c r="AY489" s="146"/>
      <c r="AZ489" s="146"/>
      <c r="BA489" s="146"/>
      <c r="BB489" s="146"/>
      <c r="BC489" s="146"/>
      <c r="BD489" s="146"/>
      <c r="BE489" s="146"/>
      <c r="BF489" s="146"/>
      <c r="BG489" s="146"/>
      <c r="BH489" s="146"/>
      <c r="BI489" s="146"/>
      <c r="BJ489" s="146"/>
      <c r="BK489" s="146"/>
      <c r="BL489" s="131"/>
    </row>
    <row r="490" spans="1:64" x14ac:dyDescent="0.25">
      <c r="A490" s="195" t="s">
        <v>593</v>
      </c>
      <c r="B490" s="151">
        <v>0.1</v>
      </c>
      <c r="C490" s="151">
        <f t="shared" si="16"/>
        <v>0.58333333333333337</v>
      </c>
      <c r="D490" s="151"/>
      <c r="E490" s="152">
        <f t="shared" si="15"/>
        <v>0</v>
      </c>
      <c r="F490" s="196"/>
      <c r="G490" s="196"/>
      <c r="H490" s="196"/>
      <c r="I490" s="196"/>
      <c r="J490" s="196"/>
      <c r="K490" s="196"/>
      <c r="L490" s="196"/>
      <c r="M490" s="147"/>
      <c r="N490" s="147"/>
      <c r="O490" s="147"/>
      <c r="P490" s="147"/>
      <c r="Q490" s="147"/>
      <c r="R490" s="147"/>
      <c r="S490" s="147"/>
      <c r="T490" s="147"/>
      <c r="U490" s="147"/>
      <c r="V490" s="147"/>
      <c r="W490" s="147"/>
      <c r="X490" s="147"/>
      <c r="Y490" s="147"/>
      <c r="Z490" s="147"/>
      <c r="AA490" s="147"/>
      <c r="AB490" s="147"/>
      <c r="AC490" s="147"/>
      <c r="AD490" s="147"/>
      <c r="AE490" s="147"/>
      <c r="AF490" s="147"/>
      <c r="AG490" s="147"/>
      <c r="AH490" s="147"/>
      <c r="AI490" s="147"/>
      <c r="AJ490" s="147"/>
      <c r="AK490" s="147"/>
      <c r="AL490" s="147"/>
      <c r="AM490" s="147"/>
      <c r="AN490" s="147"/>
      <c r="AO490" s="147"/>
      <c r="AP490" s="147"/>
      <c r="AQ490" s="147"/>
      <c r="AR490" s="147"/>
      <c r="AS490" s="147"/>
      <c r="AT490" s="147"/>
      <c r="AU490" s="147"/>
      <c r="AV490" s="193"/>
      <c r="AW490" s="146">
        <v>0.5</v>
      </c>
      <c r="AX490" s="177">
        <f>AX2</f>
        <v>8.3333333333333329E-2</v>
      </c>
      <c r="AY490" s="146"/>
      <c r="AZ490" s="146"/>
      <c r="BA490" s="146"/>
      <c r="BB490" s="146"/>
      <c r="BC490" s="146"/>
      <c r="BD490" s="146"/>
      <c r="BE490" s="146"/>
      <c r="BF490" s="146"/>
      <c r="BG490" s="146"/>
      <c r="BH490" s="146"/>
      <c r="BI490" s="146"/>
      <c r="BJ490" s="146"/>
      <c r="BK490" s="146"/>
      <c r="BL490" s="131"/>
    </row>
    <row r="491" spans="1:64" x14ac:dyDescent="0.25">
      <c r="A491" s="195" t="s">
        <v>594</v>
      </c>
      <c r="B491" s="151">
        <v>0.1</v>
      </c>
      <c r="C491" s="151">
        <f t="shared" si="16"/>
        <v>0.58333333333333337</v>
      </c>
      <c r="D491" s="151"/>
      <c r="E491" s="152">
        <f t="shared" si="15"/>
        <v>15.000001999999999</v>
      </c>
      <c r="F491" s="154">
        <v>0</v>
      </c>
      <c r="G491" s="154">
        <v>9.9999999999999995E-7</v>
      </c>
      <c r="H491" s="154">
        <v>1</v>
      </c>
      <c r="I491" s="154">
        <v>8</v>
      </c>
      <c r="J491" s="154">
        <v>4</v>
      </c>
      <c r="K491" s="154">
        <v>9.9999999999999995E-7</v>
      </c>
      <c r="L491" s="154">
        <v>2</v>
      </c>
      <c r="M491" s="147"/>
      <c r="N491" s="147"/>
      <c r="O491" s="147"/>
      <c r="P491" s="147"/>
      <c r="Q491" s="147"/>
      <c r="R491" s="147"/>
      <c r="S491" s="147"/>
      <c r="T491" s="147"/>
      <c r="U491" s="147"/>
      <c r="V491" s="147"/>
      <c r="W491" s="147"/>
      <c r="X491" s="147"/>
      <c r="Y491" s="147"/>
      <c r="Z491" s="147"/>
      <c r="AA491" s="147"/>
      <c r="AB491" s="147"/>
      <c r="AC491" s="147"/>
      <c r="AD491" s="147"/>
      <c r="AE491" s="147"/>
      <c r="AF491" s="147"/>
      <c r="AG491" s="147"/>
      <c r="AH491" s="147"/>
      <c r="AI491" s="147"/>
      <c r="AJ491" s="147"/>
      <c r="AK491" s="147"/>
      <c r="AL491" s="147"/>
      <c r="AM491" s="147"/>
      <c r="AN491" s="147"/>
      <c r="AO491" s="147"/>
      <c r="AP491" s="147"/>
      <c r="AQ491" s="147"/>
      <c r="AR491" s="147"/>
      <c r="AS491" s="147"/>
      <c r="AT491" s="147"/>
      <c r="AU491" s="147"/>
      <c r="AV491" s="193"/>
      <c r="AW491" s="146">
        <v>0.5</v>
      </c>
      <c r="AX491" s="177">
        <f>AX2</f>
        <v>8.3333333333333329E-2</v>
      </c>
      <c r="AY491" s="146"/>
      <c r="AZ491" s="146"/>
      <c r="BA491" s="146"/>
      <c r="BB491" s="146"/>
      <c r="BC491" s="177">
        <f>BC2*8</f>
        <v>0.66666666666666663</v>
      </c>
      <c r="BD491" s="146"/>
      <c r="BE491" s="146"/>
      <c r="BF491" s="146"/>
      <c r="BG491" s="146"/>
      <c r="BH491" s="146"/>
      <c r="BI491" s="146"/>
      <c r="BJ491" s="146"/>
      <c r="BK491" s="146"/>
      <c r="BL491" s="131"/>
    </row>
    <row r="492" spans="1:64" x14ac:dyDescent="0.25">
      <c r="A492" s="198" t="s">
        <v>595</v>
      </c>
      <c r="B492" s="151">
        <v>0.1</v>
      </c>
      <c r="C492" s="151">
        <f t="shared" si="16"/>
        <v>0</v>
      </c>
      <c r="D492" s="151"/>
      <c r="E492" s="152">
        <f t="shared" si="15"/>
        <v>0</v>
      </c>
      <c r="F492" s="196"/>
      <c r="G492" s="196"/>
      <c r="H492" s="196"/>
      <c r="I492" s="196"/>
      <c r="J492" s="196"/>
      <c r="K492" s="196"/>
      <c r="L492" s="196"/>
      <c r="M492" s="147"/>
      <c r="N492" s="147"/>
      <c r="O492" s="147"/>
      <c r="P492" s="147"/>
      <c r="Q492" s="147"/>
      <c r="R492" s="147"/>
      <c r="S492" s="147"/>
      <c r="T492" s="147"/>
      <c r="U492" s="147"/>
      <c r="V492" s="147"/>
      <c r="W492" s="147"/>
      <c r="X492" s="147"/>
      <c r="Y492" s="147"/>
      <c r="Z492" s="147"/>
      <c r="AA492" s="147"/>
      <c r="AB492" s="147"/>
      <c r="AC492" s="147"/>
      <c r="AD492" s="147"/>
      <c r="AE492" s="147"/>
      <c r="AF492" s="147"/>
      <c r="AG492" s="147"/>
      <c r="AH492" s="147"/>
      <c r="AI492" s="147"/>
      <c r="AJ492" s="147"/>
      <c r="AK492" s="147"/>
      <c r="AL492" s="147"/>
      <c r="AM492" s="147"/>
      <c r="AN492" s="147"/>
      <c r="AO492" s="147"/>
      <c r="AP492" s="147"/>
      <c r="AQ492" s="147"/>
      <c r="AR492" s="147"/>
      <c r="AS492" s="147"/>
      <c r="AT492" s="147"/>
      <c r="AU492" s="147"/>
      <c r="AV492" s="193"/>
      <c r="AW492" s="146"/>
      <c r="AX492" s="177"/>
      <c r="AY492" s="146"/>
      <c r="AZ492" s="146"/>
      <c r="BA492" s="146"/>
      <c r="BB492" s="146"/>
      <c r="BC492" s="146"/>
      <c r="BD492" s="146"/>
      <c r="BE492" s="146"/>
      <c r="BF492" s="146"/>
      <c r="BG492" s="146"/>
      <c r="BH492" s="146"/>
      <c r="BI492" s="146"/>
      <c r="BJ492" s="146"/>
      <c r="BK492" s="146"/>
      <c r="BL492" s="131"/>
    </row>
    <row r="493" spans="1:64" x14ac:dyDescent="0.25">
      <c r="A493" s="198" t="s">
        <v>596</v>
      </c>
      <c r="B493" s="151">
        <v>0.1</v>
      </c>
      <c r="C493" s="151">
        <f t="shared" si="16"/>
        <v>0</v>
      </c>
      <c r="D493" s="151"/>
      <c r="E493" s="152">
        <f t="shared" si="15"/>
        <v>0</v>
      </c>
      <c r="F493" s="196"/>
      <c r="G493" s="196"/>
      <c r="H493" s="196"/>
      <c r="I493" s="196"/>
      <c r="J493" s="196"/>
      <c r="K493" s="196"/>
      <c r="L493" s="196"/>
      <c r="M493" s="147"/>
      <c r="N493" s="147"/>
      <c r="O493" s="147"/>
      <c r="P493" s="147"/>
      <c r="Q493" s="147"/>
      <c r="R493" s="147"/>
      <c r="S493" s="147"/>
      <c r="T493" s="147"/>
      <c r="U493" s="147"/>
      <c r="V493" s="147"/>
      <c r="W493" s="147"/>
      <c r="X493" s="147"/>
      <c r="Y493" s="147"/>
      <c r="Z493" s="147"/>
      <c r="AA493" s="147"/>
      <c r="AB493" s="147"/>
      <c r="AC493" s="147"/>
      <c r="AD493" s="147"/>
      <c r="AE493" s="147"/>
      <c r="AF493" s="147"/>
      <c r="AG493" s="147"/>
      <c r="AH493" s="147"/>
      <c r="AI493" s="147"/>
      <c r="AJ493" s="147"/>
      <c r="AK493" s="147"/>
      <c r="AL493" s="147"/>
      <c r="AM493" s="147"/>
      <c r="AN493" s="147"/>
      <c r="AO493" s="147"/>
      <c r="AP493" s="147"/>
      <c r="AQ493" s="147"/>
      <c r="AR493" s="147"/>
      <c r="AS493" s="147"/>
      <c r="AT493" s="147"/>
      <c r="AU493" s="147"/>
      <c r="AV493" s="193"/>
      <c r="AW493" s="146"/>
      <c r="AX493" s="177"/>
      <c r="AY493" s="146"/>
      <c r="AZ493" s="146"/>
      <c r="BA493" s="146"/>
      <c r="BB493" s="146"/>
      <c r="BC493" s="177"/>
      <c r="BD493" s="146"/>
      <c r="BE493" s="146"/>
      <c r="BF493" s="146"/>
      <c r="BG493" s="146"/>
      <c r="BH493" s="146"/>
      <c r="BI493" s="146"/>
      <c r="BJ493" s="146"/>
      <c r="BK493" s="146"/>
      <c r="BL493" s="131"/>
    </row>
    <row r="494" spans="1:64" x14ac:dyDescent="0.25">
      <c r="A494" s="149"/>
      <c r="B494" s="151">
        <v>0.1</v>
      </c>
      <c r="C494" s="151">
        <f t="shared" si="16"/>
        <v>0</v>
      </c>
      <c r="D494" s="151"/>
      <c r="E494" s="152">
        <f t="shared" si="15"/>
        <v>0</v>
      </c>
      <c r="F494" s="192"/>
      <c r="G494" s="192"/>
      <c r="H494" s="192"/>
      <c r="I494" s="192"/>
      <c r="J494" s="192"/>
      <c r="K494" s="192"/>
      <c r="L494" s="192"/>
      <c r="M494" s="147"/>
      <c r="N494" s="147"/>
      <c r="O494" s="147"/>
      <c r="P494" s="147"/>
      <c r="Q494" s="147"/>
      <c r="R494" s="147"/>
      <c r="S494" s="147"/>
      <c r="T494" s="147"/>
      <c r="U494" s="147"/>
      <c r="V494" s="147"/>
      <c r="W494" s="147"/>
      <c r="X494" s="147"/>
      <c r="Y494" s="147"/>
      <c r="Z494" s="147"/>
      <c r="AA494" s="147"/>
      <c r="AB494" s="147"/>
      <c r="AC494" s="147"/>
      <c r="AD494" s="147"/>
      <c r="AE494" s="147"/>
      <c r="AF494" s="147"/>
      <c r="AG494" s="147"/>
      <c r="AH494" s="147"/>
      <c r="AI494" s="147"/>
      <c r="AJ494" s="147"/>
      <c r="AK494" s="147"/>
      <c r="AL494" s="147"/>
      <c r="AM494" s="147"/>
      <c r="AN494" s="147"/>
      <c r="AO494" s="147"/>
      <c r="AP494" s="147"/>
      <c r="AQ494" s="147"/>
      <c r="AR494" s="147"/>
      <c r="AS494" s="147"/>
      <c r="AT494" s="147"/>
      <c r="AU494" s="147"/>
      <c r="AV494" s="193"/>
      <c r="AW494" s="146"/>
      <c r="AX494" s="146"/>
      <c r="AY494" s="146"/>
      <c r="AZ494" s="146"/>
      <c r="BA494" s="146"/>
      <c r="BB494" s="146"/>
      <c r="BC494" s="146"/>
      <c r="BD494" s="146"/>
      <c r="BE494" s="146"/>
      <c r="BF494" s="146"/>
      <c r="BG494" s="146"/>
      <c r="BH494" s="146"/>
      <c r="BI494" s="146"/>
      <c r="BJ494" s="146"/>
      <c r="BK494" s="146"/>
      <c r="BL494" s="131"/>
    </row>
    <row r="495" spans="1:64" x14ac:dyDescent="0.25">
      <c r="A495" s="195" t="s">
        <v>597</v>
      </c>
      <c r="B495" s="151">
        <v>0.1</v>
      </c>
      <c r="C495" s="151">
        <f t="shared" si="16"/>
        <v>0</v>
      </c>
      <c r="D495" s="151"/>
      <c r="E495" s="152">
        <f t="shared" si="15"/>
        <v>7.0000030000000004</v>
      </c>
      <c r="F495" s="154">
        <v>9.9999999999999995E-7</v>
      </c>
      <c r="G495" s="154">
        <v>9.9999999999999995E-7</v>
      </c>
      <c r="H495" s="154">
        <v>2</v>
      </c>
      <c r="I495" s="154">
        <v>3</v>
      </c>
      <c r="J495" s="154">
        <v>0</v>
      </c>
      <c r="K495" s="154">
        <v>9.9999999999999995E-7</v>
      </c>
      <c r="L495" s="154">
        <v>2</v>
      </c>
      <c r="M495" s="147"/>
      <c r="N495" s="147"/>
      <c r="O495" s="147"/>
      <c r="P495" s="147"/>
      <c r="Q495" s="147"/>
      <c r="R495" s="147"/>
      <c r="S495" s="147"/>
      <c r="T495" s="147"/>
      <c r="U495" s="147"/>
      <c r="V495" s="147"/>
      <c r="W495" s="147"/>
      <c r="X495" s="147"/>
      <c r="Y495" s="147"/>
      <c r="Z495" s="147"/>
      <c r="AA495" s="147"/>
      <c r="AB495" s="147"/>
      <c r="AC495" s="147"/>
      <c r="AD495" s="147"/>
      <c r="AE495" s="147"/>
      <c r="AF495" s="147"/>
      <c r="AG495" s="147"/>
      <c r="AH495" s="147"/>
      <c r="AI495" s="147"/>
      <c r="AJ495" s="147"/>
      <c r="AK495" s="147"/>
      <c r="AL495" s="147"/>
      <c r="AM495" s="147"/>
      <c r="AN495" s="147"/>
      <c r="AO495" s="147"/>
      <c r="AP495" s="147"/>
      <c r="AQ495" s="147"/>
      <c r="AR495" s="147"/>
      <c r="AS495" s="147"/>
      <c r="AT495" s="147"/>
      <c r="AU495" s="147"/>
      <c r="AV495" s="193"/>
      <c r="AW495" s="146"/>
      <c r="AX495" s="146"/>
      <c r="AY495" s="146"/>
      <c r="AZ495" s="146"/>
      <c r="BA495" s="146"/>
      <c r="BB495" s="146"/>
      <c r="BC495" s="146"/>
      <c r="BD495" s="177">
        <f>BD2*2</f>
        <v>0.5</v>
      </c>
      <c r="BE495" s="146"/>
      <c r="BF495" s="146"/>
      <c r="BG495" s="146"/>
      <c r="BH495" s="146"/>
      <c r="BI495" s="146"/>
      <c r="BJ495" s="146"/>
      <c r="BK495" s="146"/>
      <c r="BL495" s="131"/>
    </row>
    <row r="496" spans="1:64" x14ac:dyDescent="0.25">
      <c r="A496" s="195" t="s">
        <v>598</v>
      </c>
      <c r="B496" s="151">
        <v>0.1</v>
      </c>
      <c r="C496" s="151">
        <f t="shared" si="16"/>
        <v>0</v>
      </c>
      <c r="D496" s="151"/>
      <c r="E496" s="152">
        <f t="shared" si="15"/>
        <v>0</v>
      </c>
      <c r="F496" s="196"/>
      <c r="G496" s="196"/>
      <c r="H496" s="196"/>
      <c r="I496" s="196"/>
      <c r="J496" s="196"/>
      <c r="K496" s="196"/>
      <c r="L496" s="196"/>
      <c r="M496" s="147"/>
      <c r="N496" s="147"/>
      <c r="O496" s="147"/>
      <c r="P496" s="147"/>
      <c r="Q496" s="147"/>
      <c r="R496" s="147"/>
      <c r="S496" s="147"/>
      <c r="T496" s="147"/>
      <c r="U496" s="147"/>
      <c r="V496" s="147"/>
      <c r="W496" s="147"/>
      <c r="X496" s="147"/>
      <c r="Y496" s="147"/>
      <c r="Z496" s="147"/>
      <c r="AA496" s="147"/>
      <c r="AB496" s="147"/>
      <c r="AC496" s="147"/>
      <c r="AD496" s="147"/>
      <c r="AE496" s="147"/>
      <c r="AF496" s="147"/>
      <c r="AG496" s="147"/>
      <c r="AH496" s="147"/>
      <c r="AI496" s="147"/>
      <c r="AJ496" s="147"/>
      <c r="AK496" s="147"/>
      <c r="AL496" s="147"/>
      <c r="AM496" s="147"/>
      <c r="AN496" s="147"/>
      <c r="AO496" s="147"/>
      <c r="AP496" s="147"/>
      <c r="AQ496" s="147"/>
      <c r="AR496" s="147"/>
      <c r="AS496" s="147"/>
      <c r="AT496" s="147"/>
      <c r="AU496" s="147"/>
      <c r="AV496" s="193"/>
      <c r="AW496" s="146"/>
      <c r="AX496" s="146"/>
      <c r="AY496" s="146"/>
      <c r="AZ496" s="146"/>
      <c r="BA496" s="146"/>
      <c r="BB496" s="146"/>
      <c r="BC496" s="146"/>
      <c r="BD496" s="177">
        <f>BD2*4</f>
        <v>1</v>
      </c>
      <c r="BE496" s="146"/>
      <c r="BF496" s="146"/>
      <c r="BG496" s="146"/>
      <c r="BH496" s="146"/>
      <c r="BI496" s="146"/>
      <c r="BJ496" s="146"/>
      <c r="BK496" s="146"/>
      <c r="BL496" s="131"/>
    </row>
    <row r="497" spans="1:64" x14ac:dyDescent="0.25">
      <c r="A497" s="149"/>
      <c r="B497" s="151">
        <v>0.1</v>
      </c>
      <c r="C497" s="151">
        <f t="shared" si="16"/>
        <v>0</v>
      </c>
      <c r="D497" s="151"/>
      <c r="E497" s="152">
        <f t="shared" si="15"/>
        <v>0</v>
      </c>
      <c r="F497" s="192"/>
      <c r="G497" s="192"/>
      <c r="H497" s="192"/>
      <c r="I497" s="192"/>
      <c r="J497" s="192"/>
      <c r="K497" s="192"/>
      <c r="L497" s="192"/>
      <c r="M497" s="147"/>
      <c r="N497" s="147"/>
      <c r="O497" s="147"/>
      <c r="P497" s="147"/>
      <c r="Q497" s="147"/>
      <c r="R497" s="147"/>
      <c r="S497" s="147"/>
      <c r="T497" s="147"/>
      <c r="U497" s="147"/>
      <c r="V497" s="147"/>
      <c r="W497" s="147"/>
      <c r="X497" s="147"/>
      <c r="Y497" s="147"/>
      <c r="Z497" s="147"/>
      <c r="AA497" s="147"/>
      <c r="AB497" s="147"/>
      <c r="AC497" s="147"/>
      <c r="AD497" s="147"/>
      <c r="AE497" s="147"/>
      <c r="AF497" s="147"/>
      <c r="AG497" s="147"/>
      <c r="AH497" s="147"/>
      <c r="AI497" s="147"/>
      <c r="AJ497" s="147"/>
      <c r="AK497" s="147"/>
      <c r="AL497" s="147"/>
      <c r="AM497" s="147"/>
      <c r="AN497" s="147"/>
      <c r="AO497" s="147"/>
      <c r="AP497" s="147"/>
      <c r="AQ497" s="147"/>
      <c r="AR497" s="147"/>
      <c r="AS497" s="147"/>
      <c r="AT497" s="147"/>
      <c r="AU497" s="147"/>
      <c r="AV497" s="193"/>
      <c r="AW497" s="146"/>
      <c r="AX497" s="146"/>
      <c r="AY497" s="146"/>
      <c r="AZ497" s="146"/>
      <c r="BA497" s="146"/>
      <c r="BB497" s="146"/>
      <c r="BC497" s="146"/>
      <c r="BD497" s="146"/>
      <c r="BE497" s="146"/>
      <c r="BF497" s="146"/>
      <c r="BG497" s="146"/>
      <c r="BH497" s="146"/>
      <c r="BI497" s="146"/>
      <c r="BJ497" s="146"/>
      <c r="BK497" s="146"/>
      <c r="BL497" s="131"/>
    </row>
    <row r="498" spans="1:64" x14ac:dyDescent="0.25">
      <c r="A498" s="195" t="s">
        <v>599</v>
      </c>
      <c r="B498" s="151">
        <v>0.1</v>
      </c>
      <c r="C498" s="151">
        <f t="shared" si="16"/>
        <v>0.58333333333333337</v>
      </c>
      <c r="D498" s="151"/>
      <c r="E498" s="152">
        <f t="shared" ref="E498:E553" si="17">SUM(F498:L498)</f>
        <v>5.0000030000000004</v>
      </c>
      <c r="F498" s="154">
        <v>9.9999999999999995E-7</v>
      </c>
      <c r="G498" s="154">
        <v>9.9999999999999995E-7</v>
      </c>
      <c r="H498" s="154">
        <v>1</v>
      </c>
      <c r="I498" s="154">
        <v>2</v>
      </c>
      <c r="J498" s="154">
        <v>1</v>
      </c>
      <c r="K498" s="154">
        <v>9.9999999999999995E-7</v>
      </c>
      <c r="L498" s="154">
        <v>1</v>
      </c>
      <c r="M498" s="147"/>
      <c r="N498" s="147"/>
      <c r="O498" s="147"/>
      <c r="P498" s="147"/>
      <c r="Q498" s="147"/>
      <c r="R498" s="147"/>
      <c r="S498" s="147"/>
      <c r="T498" s="147"/>
      <c r="U498" s="147"/>
      <c r="V498" s="147"/>
      <c r="W498" s="147"/>
      <c r="X498" s="147"/>
      <c r="Y498" s="147"/>
      <c r="Z498" s="147"/>
      <c r="AA498" s="147"/>
      <c r="AB498" s="147"/>
      <c r="AC498" s="147"/>
      <c r="AD498" s="147"/>
      <c r="AE498" s="147"/>
      <c r="AF498" s="147"/>
      <c r="AG498" s="147"/>
      <c r="AH498" s="147"/>
      <c r="AI498" s="147"/>
      <c r="AJ498" s="147"/>
      <c r="AK498" s="147"/>
      <c r="AL498" s="147"/>
      <c r="AM498" s="147"/>
      <c r="AN498" s="147"/>
      <c r="AO498" s="147"/>
      <c r="AP498" s="147"/>
      <c r="AQ498" s="147"/>
      <c r="AR498" s="147"/>
      <c r="AS498" s="147"/>
      <c r="AT498" s="147"/>
      <c r="AU498" s="147"/>
      <c r="AV498" s="193"/>
      <c r="AW498" s="146"/>
      <c r="AX498" s="177">
        <f>AX2</f>
        <v>8.3333333333333329E-2</v>
      </c>
      <c r="AY498" s="177">
        <f>AY2</f>
        <v>0.5</v>
      </c>
      <c r="AZ498" s="146"/>
      <c r="BA498" s="146"/>
      <c r="BB498" s="146"/>
      <c r="BC498" s="146"/>
      <c r="BD498" s="146"/>
      <c r="BE498" s="146"/>
      <c r="BF498" s="146"/>
      <c r="BG498" s="146"/>
      <c r="BH498" s="146"/>
      <c r="BI498" s="177">
        <f>BI2</f>
        <v>0.25</v>
      </c>
      <c r="BJ498" s="177">
        <f>BJ2</f>
        <v>0.5</v>
      </c>
      <c r="BK498" s="146"/>
      <c r="BL498" s="131"/>
    </row>
    <row r="499" spans="1:64" x14ac:dyDescent="0.25">
      <c r="A499" s="195" t="s">
        <v>600</v>
      </c>
      <c r="B499" s="151">
        <v>0.1</v>
      </c>
      <c r="C499" s="151">
        <f t="shared" si="16"/>
        <v>0</v>
      </c>
      <c r="D499" s="151"/>
      <c r="E499" s="152">
        <f t="shared" si="17"/>
        <v>4.0000030000000004</v>
      </c>
      <c r="F499" s="154">
        <v>9.9999999999999995E-7</v>
      </c>
      <c r="G499" s="154">
        <v>9.9999999999999995E-7</v>
      </c>
      <c r="H499" s="154">
        <v>1</v>
      </c>
      <c r="I499" s="154">
        <v>2</v>
      </c>
      <c r="J499" s="154">
        <v>0</v>
      </c>
      <c r="K499" s="154">
        <v>9.9999999999999995E-7</v>
      </c>
      <c r="L499" s="154">
        <v>1</v>
      </c>
      <c r="M499" s="147"/>
      <c r="N499" s="147"/>
      <c r="O499" s="147"/>
      <c r="P499" s="147"/>
      <c r="Q499" s="147"/>
      <c r="R499" s="147"/>
      <c r="S499" s="147"/>
      <c r="T499" s="147"/>
      <c r="U499" s="147"/>
      <c r="V499" s="147"/>
      <c r="W499" s="147"/>
      <c r="X499" s="147"/>
      <c r="Y499" s="147"/>
      <c r="Z499" s="147"/>
      <c r="AA499" s="147"/>
      <c r="AB499" s="147"/>
      <c r="AC499" s="147"/>
      <c r="AD499" s="147"/>
      <c r="AE499" s="147"/>
      <c r="AF499" s="147"/>
      <c r="AG499" s="147"/>
      <c r="AH499" s="147"/>
      <c r="AI499" s="147"/>
      <c r="AJ499" s="147"/>
      <c r="AK499" s="147"/>
      <c r="AL499" s="147"/>
      <c r="AM499" s="147"/>
      <c r="AN499" s="147"/>
      <c r="AO499" s="147"/>
      <c r="AP499" s="147"/>
      <c r="AQ499" s="147"/>
      <c r="AR499" s="147"/>
      <c r="AS499" s="147"/>
      <c r="AT499" s="147"/>
      <c r="AU499" s="147"/>
      <c r="AV499" s="193"/>
      <c r="AW499" s="146"/>
      <c r="AX499" s="146"/>
      <c r="AY499" s="146"/>
      <c r="AZ499" s="146"/>
      <c r="BA499" s="146"/>
      <c r="BB499" s="146"/>
      <c r="BC499" s="146"/>
      <c r="BD499" s="146"/>
      <c r="BE499" s="146"/>
      <c r="BF499" s="146"/>
      <c r="BG499" s="146"/>
      <c r="BH499" s="146"/>
      <c r="BI499" s="177">
        <f>BI2</f>
        <v>0.25</v>
      </c>
      <c r="BJ499" s="146"/>
      <c r="BK499" s="146"/>
      <c r="BL499" s="131"/>
    </row>
    <row r="500" spans="1:64" x14ac:dyDescent="0.25">
      <c r="A500" s="195" t="s">
        <v>601</v>
      </c>
      <c r="B500" s="151">
        <v>0.1</v>
      </c>
      <c r="C500" s="151">
        <f t="shared" si="16"/>
        <v>0</v>
      </c>
      <c r="D500" s="151"/>
      <c r="E500" s="152">
        <f t="shared" si="17"/>
        <v>0</v>
      </c>
      <c r="F500" s="196"/>
      <c r="G500" s="196"/>
      <c r="H500" s="196"/>
      <c r="I500" s="196"/>
      <c r="J500" s="196"/>
      <c r="K500" s="196"/>
      <c r="L500" s="196"/>
      <c r="M500" s="147"/>
      <c r="N500" s="147"/>
      <c r="O500" s="147"/>
      <c r="P500" s="147"/>
      <c r="Q500" s="147"/>
      <c r="R500" s="147"/>
      <c r="S500" s="147"/>
      <c r="T500" s="147"/>
      <c r="U500" s="147"/>
      <c r="V500" s="147"/>
      <c r="W500" s="147"/>
      <c r="X500" s="147"/>
      <c r="Y500" s="147"/>
      <c r="Z500" s="147"/>
      <c r="AA500" s="147"/>
      <c r="AB500" s="147"/>
      <c r="AC500" s="147"/>
      <c r="AD500" s="147"/>
      <c r="AE500" s="147"/>
      <c r="AF500" s="147"/>
      <c r="AG500" s="147"/>
      <c r="AH500" s="147"/>
      <c r="AI500" s="147"/>
      <c r="AJ500" s="147"/>
      <c r="AK500" s="147"/>
      <c r="AL500" s="147"/>
      <c r="AM500" s="147"/>
      <c r="AN500" s="147"/>
      <c r="AO500" s="147"/>
      <c r="AP500" s="147"/>
      <c r="AQ500" s="147"/>
      <c r="AR500" s="147"/>
      <c r="AS500" s="147"/>
      <c r="AT500" s="147"/>
      <c r="AU500" s="147"/>
      <c r="AV500" s="193"/>
      <c r="AW500" s="146"/>
      <c r="AX500" s="146"/>
      <c r="AY500" s="146"/>
      <c r="AZ500" s="146"/>
      <c r="BA500" s="146"/>
      <c r="BB500" s="146"/>
      <c r="BC500" s="146"/>
      <c r="BD500" s="146"/>
      <c r="BE500" s="146"/>
      <c r="BF500" s="146"/>
      <c r="BG500" s="146"/>
      <c r="BH500" s="146"/>
      <c r="BI500" s="177">
        <f>BI2</f>
        <v>0.25</v>
      </c>
      <c r="BJ500" s="146"/>
      <c r="BK500" s="146"/>
      <c r="BL500" s="131"/>
    </row>
    <row r="501" spans="1:64" ht="3.75" customHeight="1" x14ac:dyDescent="0.25">
      <c r="A501" s="149"/>
      <c r="B501" s="151">
        <v>0.1</v>
      </c>
      <c r="C501" s="151">
        <f t="shared" si="16"/>
        <v>0</v>
      </c>
      <c r="D501" s="151"/>
      <c r="E501" s="152">
        <f t="shared" si="17"/>
        <v>0</v>
      </c>
      <c r="F501" s="192"/>
      <c r="G501" s="192"/>
      <c r="H501" s="192"/>
      <c r="I501" s="192"/>
      <c r="J501" s="192"/>
      <c r="K501" s="192"/>
      <c r="L501" s="192"/>
      <c r="M501" s="147"/>
      <c r="N501" s="147"/>
      <c r="O501" s="147"/>
      <c r="P501" s="147"/>
      <c r="Q501" s="147"/>
      <c r="R501" s="147"/>
      <c r="S501" s="147"/>
      <c r="T501" s="147"/>
      <c r="U501" s="147"/>
      <c r="V501" s="147"/>
      <c r="W501" s="147"/>
      <c r="X501" s="147"/>
      <c r="Y501" s="147"/>
      <c r="Z501" s="147"/>
      <c r="AA501" s="147"/>
      <c r="AB501" s="147"/>
      <c r="AC501" s="147"/>
      <c r="AD501" s="147"/>
      <c r="AE501" s="147"/>
      <c r="AF501" s="147"/>
      <c r="AG501" s="147"/>
      <c r="AH501" s="147"/>
      <c r="AI501" s="147"/>
      <c r="AJ501" s="147"/>
      <c r="AK501" s="147"/>
      <c r="AL501" s="147"/>
      <c r="AM501" s="147"/>
      <c r="AN501" s="147"/>
      <c r="AO501" s="147"/>
      <c r="AP501" s="147"/>
      <c r="AQ501" s="147"/>
      <c r="AR501" s="147"/>
      <c r="AS501" s="147"/>
      <c r="AT501" s="147"/>
      <c r="AU501" s="147"/>
      <c r="AV501" s="193"/>
      <c r="AW501" s="146"/>
      <c r="AX501" s="146"/>
      <c r="AY501" s="146"/>
      <c r="AZ501" s="146"/>
      <c r="BA501" s="146"/>
      <c r="BB501" s="146"/>
      <c r="BC501" s="146"/>
      <c r="BD501" s="146"/>
      <c r="BE501" s="146"/>
      <c r="BF501" s="146"/>
      <c r="BG501" s="146"/>
      <c r="BH501" s="146"/>
      <c r="BI501" s="146"/>
      <c r="BJ501" s="146"/>
      <c r="BK501" s="146"/>
      <c r="BL501" s="131"/>
    </row>
    <row r="502" spans="1:64" x14ac:dyDescent="0.25">
      <c r="A502" s="195" t="s">
        <v>602</v>
      </c>
      <c r="B502" s="151">
        <v>0.1</v>
      </c>
      <c r="C502" s="151">
        <f t="shared" si="16"/>
        <v>0.58333333333333337</v>
      </c>
      <c r="D502" s="151"/>
      <c r="E502" s="152">
        <f t="shared" si="17"/>
        <v>0</v>
      </c>
      <c r="F502" s="196"/>
      <c r="G502" s="196"/>
      <c r="H502" s="196"/>
      <c r="I502" s="196"/>
      <c r="J502" s="196"/>
      <c r="K502" s="196"/>
      <c r="L502" s="196"/>
      <c r="M502" s="147"/>
      <c r="N502" s="147"/>
      <c r="O502" s="147"/>
      <c r="P502" s="147"/>
      <c r="Q502" s="147"/>
      <c r="R502" s="147"/>
      <c r="S502" s="147"/>
      <c r="T502" s="147"/>
      <c r="U502" s="147"/>
      <c r="V502" s="147"/>
      <c r="W502" s="147"/>
      <c r="X502" s="147"/>
      <c r="Y502" s="147"/>
      <c r="Z502" s="147"/>
      <c r="AA502" s="147"/>
      <c r="AB502" s="147"/>
      <c r="AC502" s="147"/>
      <c r="AD502" s="147"/>
      <c r="AE502" s="147"/>
      <c r="AF502" s="147"/>
      <c r="AG502" s="147"/>
      <c r="AH502" s="147"/>
      <c r="AI502" s="147"/>
      <c r="AJ502" s="147"/>
      <c r="AK502" s="147"/>
      <c r="AL502" s="147"/>
      <c r="AM502" s="147"/>
      <c r="AN502" s="147"/>
      <c r="AO502" s="147"/>
      <c r="AP502" s="147"/>
      <c r="AQ502" s="147"/>
      <c r="AR502" s="147"/>
      <c r="AS502" s="147"/>
      <c r="AT502" s="147"/>
      <c r="AU502" s="147"/>
      <c r="AV502" s="193"/>
      <c r="AW502" s="146"/>
      <c r="AX502" s="177">
        <f>AX2</f>
        <v>8.3333333333333329E-2</v>
      </c>
      <c r="AY502" s="177">
        <f>AY2</f>
        <v>0.5</v>
      </c>
      <c r="AZ502" s="146"/>
      <c r="BA502" s="146"/>
      <c r="BB502" s="146"/>
      <c r="BC502" s="146"/>
      <c r="BD502" s="146"/>
      <c r="BE502" s="146"/>
      <c r="BF502" s="146"/>
      <c r="BG502" s="146"/>
      <c r="BH502" s="146"/>
      <c r="BI502" s="177">
        <f>BI2</f>
        <v>0.25</v>
      </c>
      <c r="BJ502" s="177">
        <f>BJ2</f>
        <v>0.5</v>
      </c>
      <c r="BK502" s="146"/>
      <c r="BL502" s="131"/>
    </row>
    <row r="503" spans="1:64" x14ac:dyDescent="0.25">
      <c r="A503" s="195" t="s">
        <v>603</v>
      </c>
      <c r="B503" s="151">
        <v>0.1</v>
      </c>
      <c r="C503" s="151">
        <f t="shared" si="16"/>
        <v>0</v>
      </c>
      <c r="D503" s="151"/>
      <c r="E503" s="152">
        <f t="shared" si="17"/>
        <v>0</v>
      </c>
      <c r="F503" s="196"/>
      <c r="G503" s="196"/>
      <c r="H503" s="196"/>
      <c r="I503" s="196"/>
      <c r="J503" s="196"/>
      <c r="K503" s="196"/>
      <c r="L503" s="196"/>
      <c r="M503" s="147"/>
      <c r="N503" s="147"/>
      <c r="O503" s="147"/>
      <c r="P503" s="147"/>
      <c r="Q503" s="147"/>
      <c r="R503" s="147"/>
      <c r="S503" s="147"/>
      <c r="T503" s="147"/>
      <c r="U503" s="147"/>
      <c r="V503" s="147"/>
      <c r="W503" s="147"/>
      <c r="X503" s="147"/>
      <c r="Y503" s="147"/>
      <c r="Z503" s="147"/>
      <c r="AA503" s="147"/>
      <c r="AB503" s="147"/>
      <c r="AC503" s="147"/>
      <c r="AD503" s="147"/>
      <c r="AE503" s="147"/>
      <c r="AF503" s="147"/>
      <c r="AG503" s="147"/>
      <c r="AH503" s="147"/>
      <c r="AI503" s="147"/>
      <c r="AJ503" s="147"/>
      <c r="AK503" s="147"/>
      <c r="AL503" s="147"/>
      <c r="AM503" s="147"/>
      <c r="AN503" s="147"/>
      <c r="AO503" s="147"/>
      <c r="AP503" s="147"/>
      <c r="AQ503" s="147"/>
      <c r="AR503" s="147"/>
      <c r="AS503" s="147"/>
      <c r="AT503" s="147"/>
      <c r="AU503" s="147"/>
      <c r="AV503" s="193"/>
      <c r="AW503" s="146"/>
      <c r="AX503" s="146"/>
      <c r="AY503" s="146"/>
      <c r="AZ503" s="146"/>
      <c r="BA503" s="146"/>
      <c r="BB503" s="146"/>
      <c r="BC503" s="146"/>
      <c r="BD503" s="146"/>
      <c r="BE503" s="146"/>
      <c r="BF503" s="146"/>
      <c r="BG503" s="146"/>
      <c r="BH503" s="146"/>
      <c r="BI503" s="177">
        <f>BI2</f>
        <v>0.25</v>
      </c>
      <c r="BJ503" s="146"/>
      <c r="BK503" s="146"/>
      <c r="BL503" s="131"/>
    </row>
    <row r="504" spans="1:64" x14ac:dyDescent="0.25">
      <c r="A504" s="195" t="s">
        <v>604</v>
      </c>
      <c r="B504" s="151">
        <v>0.1</v>
      </c>
      <c r="C504" s="151">
        <f t="shared" si="16"/>
        <v>0</v>
      </c>
      <c r="D504" s="151"/>
      <c r="E504" s="152">
        <f t="shared" si="17"/>
        <v>0</v>
      </c>
      <c r="F504" s="196"/>
      <c r="G504" s="196"/>
      <c r="H504" s="196"/>
      <c r="I504" s="196"/>
      <c r="J504" s="196"/>
      <c r="K504" s="196"/>
      <c r="L504" s="196"/>
      <c r="M504" s="147"/>
      <c r="N504" s="147"/>
      <c r="O504" s="147"/>
      <c r="P504" s="147"/>
      <c r="Q504" s="147"/>
      <c r="R504" s="147"/>
      <c r="S504" s="147"/>
      <c r="T504" s="147"/>
      <c r="U504" s="147"/>
      <c r="V504" s="147"/>
      <c r="W504" s="147"/>
      <c r="X504" s="147"/>
      <c r="Y504" s="147"/>
      <c r="Z504" s="147"/>
      <c r="AA504" s="147"/>
      <c r="AB504" s="147"/>
      <c r="AC504" s="147"/>
      <c r="AD504" s="147"/>
      <c r="AE504" s="147"/>
      <c r="AF504" s="147"/>
      <c r="AG504" s="147"/>
      <c r="AH504" s="147"/>
      <c r="AI504" s="147"/>
      <c r="AJ504" s="147"/>
      <c r="AK504" s="147"/>
      <c r="AL504" s="147"/>
      <c r="AM504" s="147"/>
      <c r="AN504" s="147"/>
      <c r="AO504" s="147"/>
      <c r="AP504" s="147"/>
      <c r="AQ504" s="147"/>
      <c r="AR504" s="147"/>
      <c r="AS504" s="147"/>
      <c r="AT504" s="147"/>
      <c r="AU504" s="147"/>
      <c r="AV504" s="193"/>
      <c r="AW504" s="146"/>
      <c r="AX504" s="146"/>
      <c r="AY504" s="146"/>
      <c r="AZ504" s="146"/>
      <c r="BA504" s="146"/>
      <c r="BB504" s="146"/>
      <c r="BC504" s="146"/>
      <c r="BD504" s="146"/>
      <c r="BE504" s="146"/>
      <c r="BF504" s="146"/>
      <c r="BG504" s="146"/>
      <c r="BH504" s="146"/>
      <c r="BI504" s="177">
        <f>BI2</f>
        <v>0.25</v>
      </c>
      <c r="BJ504" s="146"/>
      <c r="BK504" s="146"/>
      <c r="BL504" s="131"/>
    </row>
    <row r="505" spans="1:64" ht="3.75" customHeight="1" x14ac:dyDescent="0.25">
      <c r="A505" s="149"/>
      <c r="B505" s="151">
        <v>0.1</v>
      </c>
      <c r="C505" s="151">
        <f t="shared" si="16"/>
        <v>0</v>
      </c>
      <c r="D505" s="151"/>
      <c r="E505" s="152">
        <f t="shared" si="17"/>
        <v>0</v>
      </c>
      <c r="F505" s="192"/>
      <c r="G505" s="192"/>
      <c r="H505" s="192"/>
      <c r="I505" s="192"/>
      <c r="J505" s="192"/>
      <c r="K505" s="192"/>
      <c r="L505" s="192"/>
      <c r="M505" s="147"/>
      <c r="N505" s="147"/>
      <c r="O505" s="147"/>
      <c r="P505" s="147"/>
      <c r="Q505" s="147"/>
      <c r="R505" s="147"/>
      <c r="S505" s="147"/>
      <c r="T505" s="147"/>
      <c r="U505" s="147"/>
      <c r="V505" s="147"/>
      <c r="W505" s="147"/>
      <c r="X505" s="147"/>
      <c r="Y505" s="147"/>
      <c r="Z505" s="147"/>
      <c r="AA505" s="147"/>
      <c r="AB505" s="147"/>
      <c r="AC505" s="147"/>
      <c r="AD505" s="147"/>
      <c r="AE505" s="147"/>
      <c r="AF505" s="147"/>
      <c r="AG505" s="147"/>
      <c r="AH505" s="147"/>
      <c r="AI505" s="147"/>
      <c r="AJ505" s="147"/>
      <c r="AK505" s="147"/>
      <c r="AL505" s="147"/>
      <c r="AM505" s="147"/>
      <c r="AN505" s="147"/>
      <c r="AO505" s="147"/>
      <c r="AP505" s="147"/>
      <c r="AQ505" s="147"/>
      <c r="AR505" s="147"/>
      <c r="AS505" s="147"/>
      <c r="AT505" s="147"/>
      <c r="AU505" s="147"/>
      <c r="AV505" s="193"/>
      <c r="AW505" s="146"/>
      <c r="AX505" s="146"/>
      <c r="AY505" s="146"/>
      <c r="AZ505" s="146"/>
      <c r="BA505" s="146"/>
      <c r="BB505" s="146"/>
      <c r="BC505" s="146"/>
      <c r="BD505" s="146"/>
      <c r="BE505" s="146"/>
      <c r="BF505" s="146"/>
      <c r="BG505" s="146"/>
      <c r="BH505" s="146"/>
      <c r="BI505" s="146"/>
      <c r="BJ505" s="146"/>
      <c r="BK505" s="146"/>
      <c r="BL505" s="131"/>
    </row>
    <row r="506" spans="1:64" x14ac:dyDescent="0.25">
      <c r="A506" s="195" t="s">
        <v>605</v>
      </c>
      <c r="B506" s="151">
        <v>0.1</v>
      </c>
      <c r="C506" s="151">
        <f t="shared" si="16"/>
        <v>0.58333333333333337</v>
      </c>
      <c r="D506" s="151"/>
      <c r="E506" s="152">
        <f t="shared" si="17"/>
        <v>0</v>
      </c>
      <c r="F506" s="196"/>
      <c r="G506" s="196"/>
      <c r="H506" s="196"/>
      <c r="I506" s="196"/>
      <c r="J506" s="196"/>
      <c r="K506" s="196"/>
      <c r="L506" s="196"/>
      <c r="M506" s="147"/>
      <c r="N506" s="147"/>
      <c r="O506" s="147"/>
      <c r="P506" s="147"/>
      <c r="Q506" s="147"/>
      <c r="R506" s="147"/>
      <c r="S506" s="147"/>
      <c r="T506" s="147"/>
      <c r="U506" s="147"/>
      <c r="V506" s="147"/>
      <c r="W506" s="147"/>
      <c r="X506" s="147"/>
      <c r="Y506" s="147"/>
      <c r="Z506" s="147"/>
      <c r="AA506" s="147"/>
      <c r="AB506" s="147"/>
      <c r="AC506" s="147"/>
      <c r="AD506" s="147"/>
      <c r="AE506" s="147"/>
      <c r="AF506" s="147"/>
      <c r="AG506" s="147"/>
      <c r="AH506" s="147"/>
      <c r="AI506" s="147"/>
      <c r="AJ506" s="147"/>
      <c r="AK506" s="147"/>
      <c r="AL506" s="147"/>
      <c r="AM506" s="147"/>
      <c r="AN506" s="147"/>
      <c r="AO506" s="147"/>
      <c r="AP506" s="147"/>
      <c r="AQ506" s="147"/>
      <c r="AR506" s="147"/>
      <c r="AS506" s="147"/>
      <c r="AT506" s="147"/>
      <c r="AU506" s="147"/>
      <c r="AV506" s="193"/>
      <c r="AW506" s="146"/>
      <c r="AX506" s="177">
        <f>AX2</f>
        <v>8.3333333333333329E-2</v>
      </c>
      <c r="AY506" s="177">
        <f>AY2</f>
        <v>0.5</v>
      </c>
      <c r="AZ506" s="146"/>
      <c r="BA506" s="146"/>
      <c r="BB506" s="146"/>
      <c r="BC506" s="146"/>
      <c r="BD506" s="146"/>
      <c r="BE506" s="146"/>
      <c r="BF506" s="146"/>
      <c r="BG506" s="146"/>
      <c r="BH506" s="146"/>
      <c r="BI506" s="177">
        <f>BI2</f>
        <v>0.25</v>
      </c>
      <c r="BJ506" s="177">
        <f>BJ2</f>
        <v>0.5</v>
      </c>
      <c r="BK506" s="146"/>
      <c r="BL506" s="131"/>
    </row>
    <row r="507" spans="1:64" x14ac:dyDescent="0.25">
      <c r="A507" s="195" t="s">
        <v>606</v>
      </c>
      <c r="B507" s="151">
        <v>0.1</v>
      </c>
      <c r="C507" s="151">
        <f t="shared" si="16"/>
        <v>0</v>
      </c>
      <c r="D507" s="151"/>
      <c r="E507" s="152">
        <f t="shared" si="17"/>
        <v>0</v>
      </c>
      <c r="F507" s="196"/>
      <c r="G507" s="196"/>
      <c r="H507" s="196"/>
      <c r="I507" s="196"/>
      <c r="J507" s="196"/>
      <c r="K507" s="196"/>
      <c r="L507" s="196"/>
      <c r="M507" s="147"/>
      <c r="N507" s="147"/>
      <c r="O507" s="147"/>
      <c r="P507" s="147"/>
      <c r="Q507" s="147"/>
      <c r="R507" s="147"/>
      <c r="S507" s="147"/>
      <c r="T507" s="147"/>
      <c r="U507" s="147"/>
      <c r="V507" s="147"/>
      <c r="W507" s="147"/>
      <c r="X507" s="147"/>
      <c r="Y507" s="147"/>
      <c r="Z507" s="147"/>
      <c r="AA507" s="147"/>
      <c r="AB507" s="147"/>
      <c r="AC507" s="147"/>
      <c r="AD507" s="147"/>
      <c r="AE507" s="147"/>
      <c r="AF507" s="147"/>
      <c r="AG507" s="147"/>
      <c r="AH507" s="147"/>
      <c r="AI507" s="147"/>
      <c r="AJ507" s="147"/>
      <c r="AK507" s="147"/>
      <c r="AL507" s="147"/>
      <c r="AM507" s="147"/>
      <c r="AN507" s="147"/>
      <c r="AO507" s="147"/>
      <c r="AP507" s="147"/>
      <c r="AQ507" s="147"/>
      <c r="AR507" s="147"/>
      <c r="AS507" s="147"/>
      <c r="AT507" s="147"/>
      <c r="AU507" s="147"/>
      <c r="AV507" s="193"/>
      <c r="AW507" s="146"/>
      <c r="AX507" s="146"/>
      <c r="AY507" s="146"/>
      <c r="AZ507" s="146"/>
      <c r="BA507" s="146"/>
      <c r="BB507" s="146"/>
      <c r="BC507" s="146"/>
      <c r="BD507" s="146"/>
      <c r="BE507" s="146"/>
      <c r="BF507" s="146"/>
      <c r="BG507" s="146"/>
      <c r="BH507" s="146"/>
      <c r="BI507" s="177">
        <f>BI2</f>
        <v>0.25</v>
      </c>
      <c r="BJ507" s="146"/>
      <c r="BK507" s="146"/>
      <c r="BL507" s="131"/>
    </row>
    <row r="508" spans="1:64" x14ac:dyDescent="0.25">
      <c r="A508" s="195" t="s">
        <v>607</v>
      </c>
      <c r="B508" s="151">
        <v>0.1</v>
      </c>
      <c r="C508" s="151">
        <f t="shared" si="16"/>
        <v>0</v>
      </c>
      <c r="D508" s="151"/>
      <c r="E508" s="152">
        <f t="shared" si="17"/>
        <v>0</v>
      </c>
      <c r="F508" s="196"/>
      <c r="G508" s="196"/>
      <c r="H508" s="196"/>
      <c r="I508" s="196"/>
      <c r="J508" s="196"/>
      <c r="K508" s="196"/>
      <c r="L508" s="196"/>
      <c r="M508" s="147"/>
      <c r="N508" s="147"/>
      <c r="O508" s="147"/>
      <c r="P508" s="147"/>
      <c r="Q508" s="147"/>
      <c r="R508" s="147"/>
      <c r="S508" s="147"/>
      <c r="T508" s="147"/>
      <c r="U508" s="147"/>
      <c r="V508" s="147"/>
      <c r="W508" s="147"/>
      <c r="X508" s="147"/>
      <c r="Y508" s="147"/>
      <c r="Z508" s="147"/>
      <c r="AA508" s="147"/>
      <c r="AB508" s="147"/>
      <c r="AC508" s="147"/>
      <c r="AD508" s="147"/>
      <c r="AE508" s="147"/>
      <c r="AF508" s="147"/>
      <c r="AG508" s="147"/>
      <c r="AH508" s="147"/>
      <c r="AI508" s="147"/>
      <c r="AJ508" s="147"/>
      <c r="AK508" s="147"/>
      <c r="AL508" s="147"/>
      <c r="AM508" s="147"/>
      <c r="AN508" s="147"/>
      <c r="AO508" s="147"/>
      <c r="AP508" s="147"/>
      <c r="AQ508" s="147"/>
      <c r="AR508" s="147"/>
      <c r="AS508" s="147"/>
      <c r="AT508" s="147"/>
      <c r="AU508" s="147"/>
      <c r="AV508" s="193"/>
      <c r="AW508" s="146"/>
      <c r="AX508" s="146"/>
      <c r="AY508" s="146"/>
      <c r="AZ508" s="146"/>
      <c r="BA508" s="146"/>
      <c r="BB508" s="146"/>
      <c r="BC508" s="146"/>
      <c r="BD508" s="146"/>
      <c r="BE508" s="146"/>
      <c r="BF508" s="146"/>
      <c r="BG508" s="146"/>
      <c r="BH508" s="146"/>
      <c r="BI508" s="177">
        <f>BI2</f>
        <v>0.25</v>
      </c>
      <c r="BJ508" s="146"/>
      <c r="BK508" s="146"/>
      <c r="BL508" s="131"/>
    </row>
    <row r="509" spans="1:64" ht="3.75" customHeight="1" x14ac:dyDescent="0.25">
      <c r="A509" s="149"/>
      <c r="B509" s="151">
        <v>0.1</v>
      </c>
      <c r="C509" s="151">
        <f t="shared" si="16"/>
        <v>0</v>
      </c>
      <c r="D509" s="151"/>
      <c r="E509" s="152">
        <f t="shared" si="17"/>
        <v>0</v>
      </c>
      <c r="F509" s="192"/>
      <c r="G509" s="192"/>
      <c r="H509" s="192"/>
      <c r="I509" s="192"/>
      <c r="J509" s="192"/>
      <c r="K509" s="192"/>
      <c r="L509" s="192"/>
      <c r="M509" s="147"/>
      <c r="N509" s="147"/>
      <c r="O509" s="147"/>
      <c r="P509" s="147"/>
      <c r="Q509" s="147"/>
      <c r="R509" s="147"/>
      <c r="S509" s="147"/>
      <c r="T509" s="147"/>
      <c r="U509" s="147"/>
      <c r="V509" s="147"/>
      <c r="W509" s="147"/>
      <c r="X509" s="147"/>
      <c r="Y509" s="147"/>
      <c r="Z509" s="147"/>
      <c r="AA509" s="147"/>
      <c r="AB509" s="147"/>
      <c r="AC509" s="147"/>
      <c r="AD509" s="147"/>
      <c r="AE509" s="147"/>
      <c r="AF509" s="147"/>
      <c r="AG509" s="147"/>
      <c r="AH509" s="147"/>
      <c r="AI509" s="147"/>
      <c r="AJ509" s="147"/>
      <c r="AK509" s="147"/>
      <c r="AL509" s="147"/>
      <c r="AM509" s="147"/>
      <c r="AN509" s="147"/>
      <c r="AO509" s="147"/>
      <c r="AP509" s="147"/>
      <c r="AQ509" s="147"/>
      <c r="AR509" s="147"/>
      <c r="AS509" s="147"/>
      <c r="AT509" s="147"/>
      <c r="AU509" s="147"/>
      <c r="AV509" s="193"/>
      <c r="AW509" s="146"/>
      <c r="AX509" s="146"/>
      <c r="AY509" s="146"/>
      <c r="AZ509" s="146"/>
      <c r="BA509" s="146"/>
      <c r="BB509" s="146"/>
      <c r="BC509" s="146"/>
      <c r="BD509" s="146"/>
      <c r="BE509" s="146"/>
      <c r="BF509" s="146"/>
      <c r="BG509" s="146"/>
      <c r="BH509" s="146"/>
      <c r="BI509" s="146"/>
      <c r="BJ509" s="146"/>
      <c r="BK509" s="146"/>
      <c r="BL509" s="131"/>
    </row>
    <row r="510" spans="1:64" x14ac:dyDescent="0.25">
      <c r="A510" s="198" t="s">
        <v>608</v>
      </c>
      <c r="B510" s="151">
        <v>0.1</v>
      </c>
      <c r="C510" s="151">
        <f t="shared" si="16"/>
        <v>0</v>
      </c>
      <c r="D510" s="151"/>
      <c r="E510" s="152">
        <f t="shared" si="17"/>
        <v>0</v>
      </c>
      <c r="F510" s="196"/>
      <c r="G510" s="196"/>
      <c r="H510" s="196"/>
      <c r="I510" s="196"/>
      <c r="J510" s="196"/>
      <c r="K510" s="196"/>
      <c r="L510" s="196"/>
      <c r="M510" s="147"/>
      <c r="N510" s="147"/>
      <c r="O510" s="147"/>
      <c r="P510" s="147"/>
      <c r="Q510" s="147"/>
      <c r="R510" s="147"/>
      <c r="S510" s="147"/>
      <c r="T510" s="147"/>
      <c r="U510" s="147"/>
      <c r="V510" s="147"/>
      <c r="W510" s="147"/>
      <c r="X510" s="147"/>
      <c r="Y510" s="147"/>
      <c r="Z510" s="147"/>
      <c r="AA510" s="147"/>
      <c r="AB510" s="147"/>
      <c r="AC510" s="147"/>
      <c r="AD510" s="147"/>
      <c r="AE510" s="147"/>
      <c r="AF510" s="147"/>
      <c r="AG510" s="147"/>
      <c r="AH510" s="147"/>
      <c r="AI510" s="147"/>
      <c r="AJ510" s="147"/>
      <c r="AK510" s="147"/>
      <c r="AL510" s="147"/>
      <c r="AM510" s="147"/>
      <c r="AN510" s="147"/>
      <c r="AO510" s="147"/>
      <c r="AP510" s="147"/>
      <c r="AQ510" s="147"/>
      <c r="AR510" s="147"/>
      <c r="AS510" s="147"/>
      <c r="AT510" s="147"/>
      <c r="AU510" s="147"/>
      <c r="AV510" s="193"/>
      <c r="AW510" s="146"/>
      <c r="AX510" s="177">
        <f>AX6</f>
        <v>0</v>
      </c>
      <c r="AY510" s="177">
        <f>AY6</f>
        <v>0</v>
      </c>
      <c r="AZ510" s="146"/>
      <c r="BA510" s="146"/>
      <c r="BB510" s="146"/>
      <c r="BC510" s="146"/>
      <c r="BD510" s="146"/>
      <c r="BE510" s="146"/>
      <c r="BF510" s="146"/>
      <c r="BG510" s="146"/>
      <c r="BH510" s="146"/>
      <c r="BI510" s="177">
        <f>BI6</f>
        <v>0</v>
      </c>
      <c r="BJ510" s="177">
        <f>BJ6</f>
        <v>0</v>
      </c>
      <c r="BK510" s="146"/>
      <c r="BL510" s="131"/>
    </row>
    <row r="511" spans="1:64" x14ac:dyDescent="0.25">
      <c r="A511" s="198" t="s">
        <v>609</v>
      </c>
      <c r="B511" s="151">
        <v>0.1</v>
      </c>
      <c r="C511" s="151">
        <f t="shared" si="16"/>
        <v>0</v>
      </c>
      <c r="D511" s="151"/>
      <c r="E511" s="152">
        <f t="shared" si="17"/>
        <v>0</v>
      </c>
      <c r="F511" s="196"/>
      <c r="G511" s="196"/>
      <c r="H511" s="196"/>
      <c r="I511" s="196"/>
      <c r="J511" s="196"/>
      <c r="K511" s="196"/>
      <c r="L511" s="196"/>
      <c r="M511" s="147"/>
      <c r="N511" s="147"/>
      <c r="O511" s="147"/>
      <c r="P511" s="147"/>
      <c r="Q511" s="147"/>
      <c r="R511" s="147"/>
      <c r="S511" s="147"/>
      <c r="T511" s="147"/>
      <c r="U511" s="147"/>
      <c r="V511" s="147"/>
      <c r="W511" s="147"/>
      <c r="X511" s="147"/>
      <c r="Y511" s="147"/>
      <c r="Z511" s="147"/>
      <c r="AA511" s="147"/>
      <c r="AB511" s="147"/>
      <c r="AC511" s="147"/>
      <c r="AD511" s="147"/>
      <c r="AE511" s="147"/>
      <c r="AF511" s="147"/>
      <c r="AG511" s="147"/>
      <c r="AH511" s="147"/>
      <c r="AI511" s="147"/>
      <c r="AJ511" s="147"/>
      <c r="AK511" s="147"/>
      <c r="AL511" s="147"/>
      <c r="AM511" s="147"/>
      <c r="AN511" s="147"/>
      <c r="AO511" s="147"/>
      <c r="AP511" s="147"/>
      <c r="AQ511" s="147"/>
      <c r="AR511" s="147"/>
      <c r="AS511" s="147"/>
      <c r="AT511" s="147"/>
      <c r="AU511" s="147"/>
      <c r="AV511" s="193"/>
      <c r="AW511" s="146"/>
      <c r="AX511" s="146"/>
      <c r="AY511" s="146"/>
      <c r="AZ511" s="146"/>
      <c r="BA511" s="146"/>
      <c r="BB511" s="146"/>
      <c r="BC511" s="146"/>
      <c r="BD511" s="146"/>
      <c r="BE511" s="146"/>
      <c r="BF511" s="146"/>
      <c r="BG511" s="146"/>
      <c r="BH511" s="146"/>
      <c r="BI511" s="177">
        <f>BI6</f>
        <v>0</v>
      </c>
      <c r="BJ511" s="146"/>
      <c r="BK511" s="146"/>
      <c r="BL511" s="131"/>
    </row>
    <row r="512" spans="1:64" x14ac:dyDescent="0.25">
      <c r="A512" s="198" t="s">
        <v>610</v>
      </c>
      <c r="B512" s="151">
        <v>0.1</v>
      </c>
      <c r="C512" s="151">
        <f t="shared" si="16"/>
        <v>0</v>
      </c>
      <c r="D512" s="151"/>
      <c r="E512" s="152">
        <f t="shared" si="17"/>
        <v>0</v>
      </c>
      <c r="F512" s="196"/>
      <c r="G512" s="196"/>
      <c r="H512" s="196"/>
      <c r="I512" s="196"/>
      <c r="J512" s="196"/>
      <c r="K512" s="196"/>
      <c r="L512" s="196"/>
      <c r="M512" s="147"/>
      <c r="N512" s="147"/>
      <c r="O512" s="147"/>
      <c r="P512" s="147"/>
      <c r="Q512" s="147"/>
      <c r="R512" s="147"/>
      <c r="S512" s="147"/>
      <c r="T512" s="147"/>
      <c r="U512" s="147"/>
      <c r="V512" s="147"/>
      <c r="W512" s="147"/>
      <c r="X512" s="147"/>
      <c r="Y512" s="147"/>
      <c r="Z512" s="147"/>
      <c r="AA512" s="147"/>
      <c r="AB512" s="147"/>
      <c r="AC512" s="147"/>
      <c r="AD512" s="147"/>
      <c r="AE512" s="147"/>
      <c r="AF512" s="147"/>
      <c r="AG512" s="147"/>
      <c r="AH512" s="147"/>
      <c r="AI512" s="147"/>
      <c r="AJ512" s="147"/>
      <c r="AK512" s="147"/>
      <c r="AL512" s="147"/>
      <c r="AM512" s="147"/>
      <c r="AN512" s="147"/>
      <c r="AO512" s="147"/>
      <c r="AP512" s="147"/>
      <c r="AQ512" s="147"/>
      <c r="AR512" s="147"/>
      <c r="AS512" s="147"/>
      <c r="AT512" s="147"/>
      <c r="AU512" s="147"/>
      <c r="AV512" s="193"/>
      <c r="AW512" s="146"/>
      <c r="AX512" s="146"/>
      <c r="AY512" s="146"/>
      <c r="AZ512" s="146"/>
      <c r="BA512" s="146"/>
      <c r="BB512" s="146"/>
      <c r="BC512" s="146"/>
      <c r="BD512" s="146"/>
      <c r="BE512" s="146"/>
      <c r="BF512" s="146"/>
      <c r="BG512" s="146"/>
      <c r="BH512" s="146"/>
      <c r="BI512" s="177">
        <f>BI6</f>
        <v>0</v>
      </c>
      <c r="BJ512" s="146"/>
      <c r="BK512" s="146"/>
      <c r="BL512" s="131"/>
    </row>
    <row r="513" spans="1:64" x14ac:dyDescent="0.25">
      <c r="A513" s="195" t="s">
        <v>611</v>
      </c>
      <c r="B513" s="151">
        <v>0.1</v>
      </c>
      <c r="C513" s="151">
        <f t="shared" si="16"/>
        <v>0.58333333333333337</v>
      </c>
      <c r="D513" s="151"/>
      <c r="E513" s="152">
        <f t="shared" si="17"/>
        <v>0</v>
      </c>
      <c r="F513" s="196"/>
      <c r="G513" s="196"/>
      <c r="H513" s="196"/>
      <c r="I513" s="196"/>
      <c r="J513" s="196"/>
      <c r="K513" s="196"/>
      <c r="L513" s="196"/>
      <c r="M513" s="147"/>
      <c r="N513" s="147"/>
      <c r="O513" s="147"/>
      <c r="P513" s="147"/>
      <c r="Q513" s="147"/>
      <c r="R513" s="147"/>
      <c r="S513" s="147"/>
      <c r="T513" s="147"/>
      <c r="U513" s="147"/>
      <c r="V513" s="147"/>
      <c r="W513" s="147"/>
      <c r="X513" s="147"/>
      <c r="Y513" s="147"/>
      <c r="Z513" s="147"/>
      <c r="AA513" s="147"/>
      <c r="AB513" s="147"/>
      <c r="AC513" s="147"/>
      <c r="AD513" s="147"/>
      <c r="AE513" s="147"/>
      <c r="AF513" s="147"/>
      <c r="AG513" s="147"/>
      <c r="AH513" s="147"/>
      <c r="AI513" s="147"/>
      <c r="AJ513" s="147"/>
      <c r="AK513" s="147"/>
      <c r="AL513" s="147"/>
      <c r="AM513" s="147"/>
      <c r="AN513" s="147"/>
      <c r="AO513" s="147"/>
      <c r="AP513" s="147"/>
      <c r="AQ513" s="147"/>
      <c r="AR513" s="147"/>
      <c r="AS513" s="147"/>
      <c r="AT513" s="147"/>
      <c r="AU513" s="147"/>
      <c r="AV513" s="193"/>
      <c r="AW513" s="146"/>
      <c r="AX513" s="177">
        <f>AX2</f>
        <v>8.3333333333333329E-2</v>
      </c>
      <c r="AY513" s="177">
        <f>AY2</f>
        <v>0.5</v>
      </c>
      <c r="AZ513" s="146"/>
      <c r="BA513" s="146"/>
      <c r="BB513" s="146"/>
      <c r="BC513" s="146"/>
      <c r="BD513" s="146"/>
      <c r="BE513" s="146"/>
      <c r="BF513" s="146"/>
      <c r="BG513" s="146"/>
      <c r="BH513" s="146"/>
      <c r="BI513" s="177">
        <f>BI2</f>
        <v>0.25</v>
      </c>
      <c r="BJ513" s="177">
        <f>BJ2</f>
        <v>0.5</v>
      </c>
      <c r="BK513" s="146"/>
      <c r="BL513" s="131"/>
    </row>
    <row r="514" spans="1:64" x14ac:dyDescent="0.25">
      <c r="A514" s="195" t="s">
        <v>612</v>
      </c>
      <c r="B514" s="151">
        <v>0.1</v>
      </c>
      <c r="C514" s="151">
        <f t="shared" si="16"/>
        <v>0</v>
      </c>
      <c r="D514" s="151"/>
      <c r="E514" s="152">
        <f t="shared" si="17"/>
        <v>0</v>
      </c>
      <c r="F514" s="196"/>
      <c r="G514" s="196"/>
      <c r="H514" s="196"/>
      <c r="I514" s="196"/>
      <c r="J514" s="196"/>
      <c r="K514" s="196"/>
      <c r="L514" s="196"/>
      <c r="M514" s="147"/>
      <c r="N514" s="147"/>
      <c r="O514" s="147"/>
      <c r="P514" s="147"/>
      <c r="Q514" s="147"/>
      <c r="R514" s="147"/>
      <c r="S514" s="147"/>
      <c r="T514" s="147"/>
      <c r="U514" s="147"/>
      <c r="V514" s="147"/>
      <c r="W514" s="147"/>
      <c r="X514" s="147"/>
      <c r="Y514" s="147"/>
      <c r="Z514" s="147"/>
      <c r="AA514" s="147"/>
      <c r="AB514" s="147"/>
      <c r="AC514" s="147"/>
      <c r="AD514" s="147"/>
      <c r="AE514" s="147"/>
      <c r="AF514" s="147"/>
      <c r="AG514" s="147"/>
      <c r="AH514" s="147"/>
      <c r="AI514" s="147"/>
      <c r="AJ514" s="147"/>
      <c r="AK514" s="147"/>
      <c r="AL514" s="147"/>
      <c r="AM514" s="147"/>
      <c r="AN514" s="147"/>
      <c r="AO514" s="147"/>
      <c r="AP514" s="147"/>
      <c r="AQ514" s="147"/>
      <c r="AR514" s="147"/>
      <c r="AS514" s="147"/>
      <c r="AT514" s="147"/>
      <c r="AU514" s="147"/>
      <c r="AV514" s="193"/>
      <c r="AW514" s="146"/>
      <c r="AX514" s="146"/>
      <c r="AY514" s="146"/>
      <c r="AZ514" s="146"/>
      <c r="BA514" s="146"/>
      <c r="BB514" s="146"/>
      <c r="BC514" s="146"/>
      <c r="BD514" s="146"/>
      <c r="BE514" s="146"/>
      <c r="BF514" s="146"/>
      <c r="BG514" s="146"/>
      <c r="BH514" s="146"/>
      <c r="BI514" s="177">
        <f>BI2</f>
        <v>0.25</v>
      </c>
      <c r="BJ514" s="146"/>
      <c r="BK514" s="146"/>
      <c r="BL514" s="131"/>
    </row>
    <row r="515" spans="1:64" x14ac:dyDescent="0.25">
      <c r="A515" s="195" t="s">
        <v>613</v>
      </c>
      <c r="B515" s="151">
        <v>0.1</v>
      </c>
      <c r="C515" s="151">
        <f t="shared" si="16"/>
        <v>0</v>
      </c>
      <c r="D515" s="151"/>
      <c r="E515" s="152">
        <f t="shared" si="17"/>
        <v>0</v>
      </c>
      <c r="F515" s="196"/>
      <c r="G515" s="196"/>
      <c r="H515" s="196"/>
      <c r="I515" s="196"/>
      <c r="J515" s="196"/>
      <c r="K515" s="196"/>
      <c r="L515" s="196"/>
      <c r="M515" s="147"/>
      <c r="N515" s="147"/>
      <c r="O515" s="147"/>
      <c r="P515" s="147"/>
      <c r="Q515" s="147"/>
      <c r="R515" s="147"/>
      <c r="S515" s="147"/>
      <c r="T515" s="147"/>
      <c r="U515" s="147"/>
      <c r="V515" s="147"/>
      <c r="W515" s="147"/>
      <c r="X515" s="147"/>
      <c r="Y515" s="147"/>
      <c r="Z515" s="147"/>
      <c r="AA515" s="147"/>
      <c r="AB515" s="147"/>
      <c r="AC515" s="147"/>
      <c r="AD515" s="147"/>
      <c r="AE515" s="147"/>
      <c r="AF515" s="147"/>
      <c r="AG515" s="147"/>
      <c r="AH515" s="147"/>
      <c r="AI515" s="147"/>
      <c r="AJ515" s="147"/>
      <c r="AK515" s="147"/>
      <c r="AL515" s="147"/>
      <c r="AM515" s="147"/>
      <c r="AN515" s="147"/>
      <c r="AO515" s="147"/>
      <c r="AP515" s="147"/>
      <c r="AQ515" s="147"/>
      <c r="AR515" s="147"/>
      <c r="AS515" s="147"/>
      <c r="AT515" s="147"/>
      <c r="AU515" s="147"/>
      <c r="AV515" s="193"/>
      <c r="AW515" s="146"/>
      <c r="AX515" s="146"/>
      <c r="AY515" s="146"/>
      <c r="AZ515" s="146"/>
      <c r="BA515" s="146"/>
      <c r="BB515" s="146"/>
      <c r="BC515" s="146"/>
      <c r="BD515" s="146"/>
      <c r="BE515" s="146"/>
      <c r="BF515" s="146"/>
      <c r="BG515" s="146"/>
      <c r="BH515" s="146"/>
      <c r="BI515" s="177">
        <f>BI2</f>
        <v>0.25</v>
      </c>
      <c r="BJ515" s="146"/>
      <c r="BK515" s="146"/>
      <c r="BL515" s="131"/>
    </row>
    <row r="516" spans="1:64" ht="3.75" customHeight="1" x14ac:dyDescent="0.25">
      <c r="A516" s="149"/>
      <c r="B516" s="151">
        <v>0.1</v>
      </c>
      <c r="C516" s="151">
        <f t="shared" si="16"/>
        <v>0</v>
      </c>
      <c r="D516" s="151"/>
      <c r="E516" s="152">
        <f t="shared" si="17"/>
        <v>0</v>
      </c>
      <c r="F516" s="192"/>
      <c r="G516" s="192"/>
      <c r="H516" s="192"/>
      <c r="I516" s="192"/>
      <c r="J516" s="192"/>
      <c r="K516" s="192"/>
      <c r="L516" s="192"/>
      <c r="M516" s="147"/>
      <c r="N516" s="147"/>
      <c r="O516" s="147"/>
      <c r="P516" s="147"/>
      <c r="Q516" s="147"/>
      <c r="R516" s="147"/>
      <c r="S516" s="147"/>
      <c r="T516" s="147"/>
      <c r="U516" s="147"/>
      <c r="V516" s="147"/>
      <c r="W516" s="147"/>
      <c r="X516" s="147"/>
      <c r="Y516" s="147"/>
      <c r="Z516" s="147"/>
      <c r="AA516" s="147"/>
      <c r="AB516" s="147"/>
      <c r="AC516" s="147"/>
      <c r="AD516" s="147"/>
      <c r="AE516" s="147"/>
      <c r="AF516" s="147"/>
      <c r="AG516" s="147"/>
      <c r="AH516" s="147"/>
      <c r="AI516" s="147"/>
      <c r="AJ516" s="147"/>
      <c r="AK516" s="147"/>
      <c r="AL516" s="147"/>
      <c r="AM516" s="147"/>
      <c r="AN516" s="147"/>
      <c r="AO516" s="147"/>
      <c r="AP516" s="147"/>
      <c r="AQ516" s="147"/>
      <c r="AR516" s="147"/>
      <c r="AS516" s="147"/>
      <c r="AT516" s="147"/>
      <c r="AU516" s="147"/>
      <c r="AV516" s="193"/>
      <c r="AW516" s="146"/>
      <c r="AX516" s="146"/>
      <c r="AY516" s="146"/>
      <c r="AZ516" s="146"/>
      <c r="BA516" s="146"/>
      <c r="BB516" s="146"/>
      <c r="BC516" s="146"/>
      <c r="BD516" s="146"/>
      <c r="BE516" s="146"/>
      <c r="BF516" s="146"/>
      <c r="BG516" s="146"/>
      <c r="BH516" s="146"/>
      <c r="BI516" s="146"/>
      <c r="BJ516" s="146"/>
      <c r="BK516" s="146"/>
      <c r="BL516" s="131"/>
    </row>
    <row r="517" spans="1:64" x14ac:dyDescent="0.25">
      <c r="A517" s="195" t="s">
        <v>614</v>
      </c>
      <c r="B517" s="151">
        <v>0.1</v>
      </c>
      <c r="C517" s="151">
        <f t="shared" si="16"/>
        <v>0.58333333333333337</v>
      </c>
      <c r="D517" s="151"/>
      <c r="E517" s="152">
        <f t="shared" si="17"/>
        <v>0</v>
      </c>
      <c r="F517" s="196"/>
      <c r="G517" s="196"/>
      <c r="H517" s="196"/>
      <c r="I517" s="196"/>
      <c r="J517" s="196"/>
      <c r="K517" s="196"/>
      <c r="L517" s="196"/>
      <c r="M517" s="147"/>
      <c r="N517" s="147"/>
      <c r="O517" s="147"/>
      <c r="P517" s="147"/>
      <c r="Q517" s="147"/>
      <c r="R517" s="147"/>
      <c r="S517" s="147"/>
      <c r="T517" s="147"/>
      <c r="U517" s="147"/>
      <c r="V517" s="147"/>
      <c r="W517" s="147"/>
      <c r="X517" s="147"/>
      <c r="Y517" s="147"/>
      <c r="Z517" s="147"/>
      <c r="AA517" s="147"/>
      <c r="AB517" s="147"/>
      <c r="AC517" s="147"/>
      <c r="AD517" s="147"/>
      <c r="AE517" s="147"/>
      <c r="AF517" s="147"/>
      <c r="AG517" s="147"/>
      <c r="AH517" s="147"/>
      <c r="AI517" s="147"/>
      <c r="AJ517" s="147"/>
      <c r="AK517" s="147"/>
      <c r="AL517" s="147"/>
      <c r="AM517" s="147"/>
      <c r="AN517" s="147"/>
      <c r="AO517" s="147"/>
      <c r="AP517" s="147"/>
      <c r="AQ517" s="147"/>
      <c r="AR517" s="147"/>
      <c r="AS517" s="147"/>
      <c r="AT517" s="147"/>
      <c r="AU517" s="147"/>
      <c r="AV517" s="193"/>
      <c r="AW517" s="146"/>
      <c r="AX517" s="177">
        <f>AX2</f>
        <v>8.3333333333333329E-2</v>
      </c>
      <c r="AY517" s="177">
        <f>AY2</f>
        <v>0.5</v>
      </c>
      <c r="AZ517" s="146"/>
      <c r="BA517" s="146"/>
      <c r="BB517" s="146"/>
      <c r="BC517" s="146"/>
      <c r="BD517" s="146"/>
      <c r="BE517" s="146"/>
      <c r="BF517" s="146"/>
      <c r="BG517" s="146"/>
      <c r="BH517" s="146"/>
      <c r="BI517" s="177">
        <f>BI2</f>
        <v>0.25</v>
      </c>
      <c r="BJ517" s="177">
        <f>BJ2</f>
        <v>0.5</v>
      </c>
      <c r="BK517" s="146"/>
      <c r="BL517" s="131"/>
    </row>
    <row r="518" spans="1:64" x14ac:dyDescent="0.25">
      <c r="A518" s="195" t="s">
        <v>615</v>
      </c>
      <c r="B518" s="151">
        <v>0.1</v>
      </c>
      <c r="C518" s="151">
        <f t="shared" ref="C518:C531" si="18">SUM(M518:AY518)</f>
        <v>0</v>
      </c>
      <c r="D518" s="151"/>
      <c r="E518" s="152">
        <f t="shared" si="17"/>
        <v>0</v>
      </c>
      <c r="F518" s="196"/>
      <c r="G518" s="196"/>
      <c r="H518" s="196"/>
      <c r="I518" s="196"/>
      <c r="J518" s="196"/>
      <c r="K518" s="196"/>
      <c r="L518" s="196"/>
      <c r="M518" s="147"/>
      <c r="N518" s="147"/>
      <c r="O518" s="147"/>
      <c r="P518" s="147"/>
      <c r="Q518" s="147"/>
      <c r="R518" s="147"/>
      <c r="S518" s="147"/>
      <c r="T518" s="147"/>
      <c r="U518" s="147"/>
      <c r="V518" s="147"/>
      <c r="W518" s="147"/>
      <c r="X518" s="147"/>
      <c r="Y518" s="147"/>
      <c r="Z518" s="147"/>
      <c r="AA518" s="147"/>
      <c r="AB518" s="147"/>
      <c r="AC518" s="147"/>
      <c r="AD518" s="147"/>
      <c r="AE518" s="147"/>
      <c r="AF518" s="147"/>
      <c r="AG518" s="147"/>
      <c r="AH518" s="147"/>
      <c r="AI518" s="147"/>
      <c r="AJ518" s="147"/>
      <c r="AK518" s="147"/>
      <c r="AL518" s="147"/>
      <c r="AM518" s="147"/>
      <c r="AN518" s="147"/>
      <c r="AO518" s="147"/>
      <c r="AP518" s="147"/>
      <c r="AQ518" s="147"/>
      <c r="AR518" s="147"/>
      <c r="AS518" s="147"/>
      <c r="AT518" s="147"/>
      <c r="AU518" s="147"/>
      <c r="AV518" s="193"/>
      <c r="AW518" s="146"/>
      <c r="AX518" s="146"/>
      <c r="AY518" s="146"/>
      <c r="AZ518" s="146"/>
      <c r="BA518" s="146"/>
      <c r="BB518" s="146"/>
      <c r="BC518" s="146"/>
      <c r="BD518" s="146"/>
      <c r="BE518" s="146"/>
      <c r="BF518" s="146"/>
      <c r="BG518" s="146"/>
      <c r="BH518" s="146"/>
      <c r="BI518" s="177">
        <f>BI2</f>
        <v>0.25</v>
      </c>
      <c r="BJ518" s="146"/>
      <c r="BK518" s="146"/>
      <c r="BL518" s="131"/>
    </row>
    <row r="519" spans="1:64" x14ac:dyDescent="0.25">
      <c r="A519" s="195" t="s">
        <v>616</v>
      </c>
      <c r="B519" s="151">
        <v>0.1</v>
      </c>
      <c r="C519" s="151">
        <f t="shared" si="18"/>
        <v>0</v>
      </c>
      <c r="D519" s="151"/>
      <c r="E519" s="152">
        <f t="shared" si="17"/>
        <v>0</v>
      </c>
      <c r="F519" s="196"/>
      <c r="G519" s="196"/>
      <c r="H519" s="196"/>
      <c r="I519" s="196"/>
      <c r="J519" s="196"/>
      <c r="K519" s="196"/>
      <c r="L519" s="196"/>
      <c r="M519" s="147"/>
      <c r="N519" s="147"/>
      <c r="O519" s="147"/>
      <c r="P519" s="147"/>
      <c r="Q519" s="147"/>
      <c r="R519" s="147"/>
      <c r="S519" s="147"/>
      <c r="T519" s="147"/>
      <c r="U519" s="147"/>
      <c r="V519" s="147"/>
      <c r="W519" s="147"/>
      <c r="X519" s="147"/>
      <c r="Y519" s="147"/>
      <c r="Z519" s="147"/>
      <c r="AA519" s="147"/>
      <c r="AB519" s="147"/>
      <c r="AC519" s="147"/>
      <c r="AD519" s="147"/>
      <c r="AE519" s="147"/>
      <c r="AF519" s="147"/>
      <c r="AG519" s="147"/>
      <c r="AH519" s="147"/>
      <c r="AI519" s="147"/>
      <c r="AJ519" s="147"/>
      <c r="AK519" s="147"/>
      <c r="AL519" s="147"/>
      <c r="AM519" s="147"/>
      <c r="AN519" s="147"/>
      <c r="AO519" s="147"/>
      <c r="AP519" s="147"/>
      <c r="AQ519" s="147"/>
      <c r="AR519" s="147"/>
      <c r="AS519" s="147"/>
      <c r="AT519" s="147"/>
      <c r="AU519" s="147"/>
      <c r="AV519" s="193"/>
      <c r="AW519" s="146"/>
      <c r="AX519" s="146"/>
      <c r="AY519" s="146"/>
      <c r="AZ519" s="146"/>
      <c r="BA519" s="146"/>
      <c r="BB519" s="146"/>
      <c r="BC519" s="146"/>
      <c r="BD519" s="146"/>
      <c r="BE519" s="146"/>
      <c r="BF519" s="146"/>
      <c r="BG519" s="146"/>
      <c r="BH519" s="146"/>
      <c r="BI519" s="177">
        <f>BI2</f>
        <v>0.25</v>
      </c>
      <c r="BJ519" s="146"/>
      <c r="BK519" s="146"/>
      <c r="BL519" s="131"/>
    </row>
    <row r="520" spans="1:64" ht="3.75" customHeight="1" x14ac:dyDescent="0.25">
      <c r="A520" s="149"/>
      <c r="B520" s="151">
        <v>0.1</v>
      </c>
      <c r="C520" s="151">
        <f t="shared" si="18"/>
        <v>0</v>
      </c>
      <c r="D520" s="151"/>
      <c r="E520" s="152">
        <f t="shared" si="17"/>
        <v>0</v>
      </c>
      <c r="F520" s="192"/>
      <c r="G520" s="192"/>
      <c r="H520" s="192"/>
      <c r="I520" s="192"/>
      <c r="J520" s="192"/>
      <c r="K520" s="192"/>
      <c r="L520" s="192"/>
      <c r="M520" s="147"/>
      <c r="N520" s="147"/>
      <c r="O520" s="147"/>
      <c r="P520" s="147"/>
      <c r="Q520" s="147"/>
      <c r="R520" s="147"/>
      <c r="S520" s="147"/>
      <c r="T520" s="147"/>
      <c r="U520" s="147"/>
      <c r="V520" s="147"/>
      <c r="W520" s="147"/>
      <c r="X520" s="147"/>
      <c r="Y520" s="147"/>
      <c r="Z520" s="147"/>
      <c r="AA520" s="147"/>
      <c r="AB520" s="147"/>
      <c r="AC520" s="147"/>
      <c r="AD520" s="147"/>
      <c r="AE520" s="147"/>
      <c r="AF520" s="147"/>
      <c r="AG520" s="147"/>
      <c r="AH520" s="147"/>
      <c r="AI520" s="147"/>
      <c r="AJ520" s="147"/>
      <c r="AK520" s="147"/>
      <c r="AL520" s="147"/>
      <c r="AM520" s="147"/>
      <c r="AN520" s="147"/>
      <c r="AO520" s="147"/>
      <c r="AP520" s="147"/>
      <c r="AQ520" s="147"/>
      <c r="AR520" s="147"/>
      <c r="AS520" s="147"/>
      <c r="AT520" s="147"/>
      <c r="AU520" s="147"/>
      <c r="AV520" s="193"/>
      <c r="AW520" s="146"/>
      <c r="AX520" s="146"/>
      <c r="AY520" s="146"/>
      <c r="AZ520" s="146"/>
      <c r="BA520" s="146"/>
      <c r="BB520" s="146"/>
      <c r="BC520" s="146"/>
      <c r="BD520" s="146"/>
      <c r="BE520" s="146"/>
      <c r="BF520" s="146"/>
      <c r="BG520" s="146"/>
      <c r="BH520" s="146"/>
      <c r="BI520" s="146"/>
      <c r="BJ520" s="146"/>
      <c r="BK520" s="146"/>
      <c r="BL520" s="131"/>
    </row>
    <row r="521" spans="1:64" x14ac:dyDescent="0.25">
      <c r="A521" s="195" t="s">
        <v>617</v>
      </c>
      <c r="B521" s="151">
        <v>0.1</v>
      </c>
      <c r="C521" s="151">
        <f t="shared" si="18"/>
        <v>0.58333333333333337</v>
      </c>
      <c r="D521" s="151"/>
      <c r="E521" s="152">
        <f t="shared" si="17"/>
        <v>0</v>
      </c>
      <c r="F521" s="196"/>
      <c r="G521" s="196"/>
      <c r="H521" s="196"/>
      <c r="I521" s="196"/>
      <c r="J521" s="196"/>
      <c r="K521" s="196"/>
      <c r="L521" s="196"/>
      <c r="M521" s="147"/>
      <c r="N521" s="147"/>
      <c r="O521" s="147"/>
      <c r="P521" s="147"/>
      <c r="Q521" s="147"/>
      <c r="R521" s="147"/>
      <c r="S521" s="147"/>
      <c r="T521" s="147"/>
      <c r="U521" s="147"/>
      <c r="V521" s="147"/>
      <c r="W521" s="147"/>
      <c r="X521" s="147"/>
      <c r="Y521" s="147"/>
      <c r="Z521" s="147"/>
      <c r="AA521" s="147"/>
      <c r="AB521" s="147"/>
      <c r="AC521" s="147"/>
      <c r="AD521" s="147"/>
      <c r="AE521" s="147"/>
      <c r="AF521" s="147"/>
      <c r="AG521" s="147"/>
      <c r="AH521" s="147"/>
      <c r="AI521" s="147"/>
      <c r="AJ521" s="147"/>
      <c r="AK521" s="147"/>
      <c r="AL521" s="147"/>
      <c r="AM521" s="147"/>
      <c r="AN521" s="147"/>
      <c r="AO521" s="147"/>
      <c r="AP521" s="147"/>
      <c r="AQ521" s="147"/>
      <c r="AR521" s="147"/>
      <c r="AS521" s="147"/>
      <c r="AT521" s="147"/>
      <c r="AU521" s="147"/>
      <c r="AV521" s="193"/>
      <c r="AW521" s="146"/>
      <c r="AX521" s="177">
        <f>AX2</f>
        <v>8.3333333333333329E-2</v>
      </c>
      <c r="AY521" s="177">
        <f>AY2</f>
        <v>0.5</v>
      </c>
      <c r="AZ521" s="146"/>
      <c r="BA521" s="146"/>
      <c r="BB521" s="146"/>
      <c r="BC521" s="146"/>
      <c r="BD521" s="146"/>
      <c r="BE521" s="146"/>
      <c r="BF521" s="146"/>
      <c r="BG521" s="146"/>
      <c r="BH521" s="146"/>
      <c r="BI521" s="177">
        <f>BI2</f>
        <v>0.25</v>
      </c>
      <c r="BJ521" s="177">
        <f>BJ2</f>
        <v>0.5</v>
      </c>
      <c r="BK521" s="146"/>
      <c r="BL521" s="131"/>
    </row>
    <row r="522" spans="1:64" x14ac:dyDescent="0.25">
      <c r="A522" s="195" t="s">
        <v>618</v>
      </c>
      <c r="B522" s="151">
        <v>0.1</v>
      </c>
      <c r="C522" s="151">
        <f t="shared" si="18"/>
        <v>0</v>
      </c>
      <c r="D522" s="151"/>
      <c r="E522" s="152">
        <f t="shared" si="17"/>
        <v>0</v>
      </c>
      <c r="F522" s="196"/>
      <c r="G522" s="196"/>
      <c r="H522" s="196"/>
      <c r="I522" s="196"/>
      <c r="J522" s="196"/>
      <c r="K522" s="196"/>
      <c r="L522" s="196"/>
      <c r="M522" s="147"/>
      <c r="N522" s="147"/>
      <c r="O522" s="147"/>
      <c r="P522" s="147"/>
      <c r="Q522" s="147"/>
      <c r="R522" s="147"/>
      <c r="S522" s="147"/>
      <c r="T522" s="147"/>
      <c r="U522" s="147"/>
      <c r="V522" s="147"/>
      <c r="W522" s="147"/>
      <c r="X522" s="147"/>
      <c r="Y522" s="147"/>
      <c r="Z522" s="147"/>
      <c r="AA522" s="147"/>
      <c r="AB522" s="147"/>
      <c r="AC522" s="147"/>
      <c r="AD522" s="147"/>
      <c r="AE522" s="147"/>
      <c r="AF522" s="147"/>
      <c r="AG522" s="147"/>
      <c r="AH522" s="147"/>
      <c r="AI522" s="147"/>
      <c r="AJ522" s="147"/>
      <c r="AK522" s="147"/>
      <c r="AL522" s="147"/>
      <c r="AM522" s="147"/>
      <c r="AN522" s="147"/>
      <c r="AO522" s="147"/>
      <c r="AP522" s="147"/>
      <c r="AQ522" s="147"/>
      <c r="AR522" s="147"/>
      <c r="AS522" s="147"/>
      <c r="AT522" s="147"/>
      <c r="AU522" s="147"/>
      <c r="AV522" s="193"/>
      <c r="AW522" s="146"/>
      <c r="AX522" s="146"/>
      <c r="AY522" s="146"/>
      <c r="AZ522" s="146"/>
      <c r="BA522" s="146"/>
      <c r="BB522" s="146"/>
      <c r="BC522" s="146"/>
      <c r="BD522" s="146"/>
      <c r="BE522" s="146"/>
      <c r="BF522" s="146"/>
      <c r="BG522" s="146"/>
      <c r="BH522" s="146"/>
      <c r="BI522" s="177">
        <f>BI2</f>
        <v>0.25</v>
      </c>
      <c r="BJ522" s="146"/>
      <c r="BK522" s="146"/>
      <c r="BL522" s="131"/>
    </row>
    <row r="523" spans="1:64" x14ac:dyDescent="0.25">
      <c r="A523" s="195" t="s">
        <v>619</v>
      </c>
      <c r="B523" s="151">
        <v>0.1</v>
      </c>
      <c r="C523" s="151">
        <f t="shared" si="18"/>
        <v>0</v>
      </c>
      <c r="D523" s="151"/>
      <c r="E523" s="152">
        <f t="shared" si="17"/>
        <v>0</v>
      </c>
      <c r="F523" s="196"/>
      <c r="G523" s="196"/>
      <c r="H523" s="196"/>
      <c r="I523" s="196"/>
      <c r="J523" s="196"/>
      <c r="K523" s="196"/>
      <c r="L523" s="196"/>
      <c r="M523" s="147"/>
      <c r="N523" s="147"/>
      <c r="O523" s="147"/>
      <c r="P523" s="147"/>
      <c r="Q523" s="147"/>
      <c r="R523" s="147"/>
      <c r="S523" s="147"/>
      <c r="T523" s="147"/>
      <c r="U523" s="147"/>
      <c r="V523" s="147"/>
      <c r="W523" s="147"/>
      <c r="X523" s="147"/>
      <c r="Y523" s="147"/>
      <c r="Z523" s="147"/>
      <c r="AA523" s="147"/>
      <c r="AB523" s="147"/>
      <c r="AC523" s="147"/>
      <c r="AD523" s="147"/>
      <c r="AE523" s="147"/>
      <c r="AF523" s="147"/>
      <c r="AG523" s="147"/>
      <c r="AH523" s="147"/>
      <c r="AI523" s="147"/>
      <c r="AJ523" s="147"/>
      <c r="AK523" s="147"/>
      <c r="AL523" s="147"/>
      <c r="AM523" s="147"/>
      <c r="AN523" s="147"/>
      <c r="AO523" s="147"/>
      <c r="AP523" s="147"/>
      <c r="AQ523" s="147"/>
      <c r="AR523" s="147"/>
      <c r="AS523" s="147"/>
      <c r="AT523" s="147"/>
      <c r="AU523" s="147"/>
      <c r="AV523" s="193"/>
      <c r="AW523" s="146"/>
      <c r="AX523" s="146"/>
      <c r="AY523" s="146"/>
      <c r="AZ523" s="146"/>
      <c r="BA523" s="146"/>
      <c r="BB523" s="146"/>
      <c r="BC523" s="146"/>
      <c r="BD523" s="146"/>
      <c r="BE523" s="146"/>
      <c r="BF523" s="146"/>
      <c r="BG523" s="146"/>
      <c r="BH523" s="146"/>
      <c r="BI523" s="177">
        <f>BI2</f>
        <v>0.25</v>
      </c>
      <c r="BJ523" s="146"/>
      <c r="BK523" s="146"/>
      <c r="BL523" s="131"/>
    </row>
    <row r="524" spans="1:64" x14ac:dyDescent="0.25">
      <c r="A524" s="149"/>
      <c r="B524" s="151">
        <v>0.1</v>
      </c>
      <c r="C524" s="151">
        <f t="shared" si="18"/>
        <v>0</v>
      </c>
      <c r="D524" s="151"/>
      <c r="E524" s="152">
        <f t="shared" si="17"/>
        <v>0</v>
      </c>
      <c r="F524" s="192"/>
      <c r="G524" s="192"/>
      <c r="H524" s="192"/>
      <c r="I524" s="192"/>
      <c r="J524" s="192"/>
      <c r="K524" s="192"/>
      <c r="L524" s="192"/>
      <c r="M524" s="147"/>
      <c r="N524" s="147"/>
      <c r="O524" s="147"/>
      <c r="P524" s="147"/>
      <c r="Q524" s="147"/>
      <c r="R524" s="147"/>
      <c r="S524" s="147"/>
      <c r="T524" s="147"/>
      <c r="U524" s="147"/>
      <c r="V524" s="147"/>
      <c r="W524" s="147"/>
      <c r="X524" s="147"/>
      <c r="Y524" s="147"/>
      <c r="Z524" s="147"/>
      <c r="AA524" s="147"/>
      <c r="AB524" s="147"/>
      <c r="AC524" s="147"/>
      <c r="AD524" s="147"/>
      <c r="AE524" s="147"/>
      <c r="AF524" s="147"/>
      <c r="AG524" s="147"/>
      <c r="AH524" s="147"/>
      <c r="AI524" s="147"/>
      <c r="AJ524" s="147"/>
      <c r="AK524" s="147"/>
      <c r="AL524" s="147"/>
      <c r="AM524" s="147"/>
      <c r="AN524" s="147"/>
      <c r="AO524" s="147"/>
      <c r="AP524" s="147"/>
      <c r="AQ524" s="147"/>
      <c r="AR524" s="147"/>
      <c r="AS524" s="147"/>
      <c r="AT524" s="147"/>
      <c r="AU524" s="147"/>
      <c r="AV524" s="193"/>
      <c r="AW524" s="146"/>
      <c r="AX524" s="146"/>
      <c r="AY524" s="146"/>
      <c r="AZ524" s="146"/>
      <c r="BA524" s="146"/>
      <c r="BB524" s="146"/>
      <c r="BC524" s="146"/>
      <c r="BD524" s="146"/>
      <c r="BE524" s="146"/>
      <c r="BF524" s="146"/>
      <c r="BG524" s="146"/>
      <c r="BH524" s="146"/>
      <c r="BI524" s="146"/>
      <c r="BJ524" s="146"/>
      <c r="BK524" s="146"/>
      <c r="BL524" s="131"/>
    </row>
    <row r="525" spans="1:64" x14ac:dyDescent="0.25">
      <c r="A525" s="195" t="s">
        <v>620</v>
      </c>
      <c r="B525" s="151">
        <v>0.1</v>
      </c>
      <c r="C525" s="151">
        <f t="shared" si="18"/>
        <v>0</v>
      </c>
      <c r="D525" s="151"/>
      <c r="E525" s="152">
        <f t="shared" si="17"/>
        <v>0</v>
      </c>
      <c r="F525" s="196"/>
      <c r="G525" s="196"/>
      <c r="H525" s="196"/>
      <c r="I525" s="196"/>
      <c r="J525" s="196"/>
      <c r="K525" s="196"/>
      <c r="L525" s="196"/>
      <c r="M525" s="147"/>
      <c r="N525" s="147"/>
      <c r="O525" s="147"/>
      <c r="P525" s="147"/>
      <c r="Q525" s="147"/>
      <c r="R525" s="147"/>
      <c r="S525" s="147"/>
      <c r="T525" s="147"/>
      <c r="U525" s="147"/>
      <c r="V525" s="147"/>
      <c r="W525" s="147"/>
      <c r="X525" s="147"/>
      <c r="Y525" s="147"/>
      <c r="Z525" s="147"/>
      <c r="AA525" s="147"/>
      <c r="AB525" s="147"/>
      <c r="AC525" s="147"/>
      <c r="AD525" s="147"/>
      <c r="AE525" s="147"/>
      <c r="AF525" s="147"/>
      <c r="AG525" s="147"/>
      <c r="AH525" s="147"/>
      <c r="AI525" s="147"/>
      <c r="AJ525" s="147"/>
      <c r="AK525" s="147"/>
      <c r="AL525" s="147"/>
      <c r="AM525" s="147"/>
      <c r="AN525" s="147"/>
      <c r="AO525" s="147"/>
      <c r="AP525" s="147"/>
      <c r="AQ525" s="147"/>
      <c r="AR525" s="147"/>
      <c r="AS525" s="147"/>
      <c r="AT525" s="147"/>
      <c r="AU525" s="147"/>
      <c r="AV525" s="193"/>
      <c r="AW525" s="146"/>
      <c r="AX525" s="177">
        <f>AX114</f>
        <v>0</v>
      </c>
      <c r="AY525" s="177">
        <f>AY114</f>
        <v>0</v>
      </c>
      <c r="AZ525" s="146"/>
      <c r="BA525" s="146"/>
      <c r="BB525" s="146"/>
      <c r="BC525" s="146"/>
      <c r="BD525" s="146"/>
      <c r="BE525" s="146"/>
      <c r="BF525" s="146"/>
      <c r="BG525" s="146"/>
      <c r="BH525" s="146"/>
      <c r="BI525" s="177">
        <f>BI114</f>
        <v>0</v>
      </c>
      <c r="BJ525" s="177">
        <f>BJ114</f>
        <v>0</v>
      </c>
      <c r="BK525" s="146"/>
      <c r="BL525" s="131"/>
    </row>
    <row r="526" spans="1:64" x14ac:dyDescent="0.25">
      <c r="A526" s="195" t="s">
        <v>621</v>
      </c>
      <c r="B526" s="151">
        <v>0.1</v>
      </c>
      <c r="C526" s="151">
        <f t="shared" si="18"/>
        <v>0</v>
      </c>
      <c r="D526" s="151"/>
      <c r="E526" s="152">
        <f t="shared" si="17"/>
        <v>0</v>
      </c>
      <c r="F526" s="196"/>
      <c r="G526" s="196"/>
      <c r="H526" s="196"/>
      <c r="I526" s="196"/>
      <c r="J526" s="196"/>
      <c r="K526" s="196"/>
      <c r="L526" s="196"/>
      <c r="M526" s="147"/>
      <c r="N526" s="147"/>
      <c r="O526" s="147"/>
      <c r="P526" s="147"/>
      <c r="Q526" s="147"/>
      <c r="R526" s="147"/>
      <c r="S526" s="147"/>
      <c r="T526" s="147"/>
      <c r="U526" s="147"/>
      <c r="V526" s="147"/>
      <c r="W526" s="147"/>
      <c r="X526" s="147"/>
      <c r="Y526" s="147"/>
      <c r="Z526" s="147"/>
      <c r="AA526" s="147"/>
      <c r="AB526" s="147"/>
      <c r="AC526" s="147"/>
      <c r="AD526" s="147"/>
      <c r="AE526" s="147"/>
      <c r="AF526" s="147"/>
      <c r="AG526" s="147"/>
      <c r="AH526" s="147"/>
      <c r="AI526" s="147"/>
      <c r="AJ526" s="147"/>
      <c r="AK526" s="147"/>
      <c r="AL526" s="147"/>
      <c r="AM526" s="147"/>
      <c r="AN526" s="147"/>
      <c r="AO526" s="147"/>
      <c r="AP526" s="147"/>
      <c r="AQ526" s="147"/>
      <c r="AR526" s="147"/>
      <c r="AS526" s="147"/>
      <c r="AT526" s="147"/>
      <c r="AU526" s="147"/>
      <c r="AV526" s="193"/>
      <c r="AW526" s="146"/>
      <c r="AX526" s="146"/>
      <c r="AY526" s="146"/>
      <c r="AZ526" s="146"/>
      <c r="BA526" s="146"/>
      <c r="BB526" s="146"/>
      <c r="BC526" s="146"/>
      <c r="BD526" s="146"/>
      <c r="BE526" s="146"/>
      <c r="BF526" s="146"/>
      <c r="BG526" s="146"/>
      <c r="BH526" s="146"/>
      <c r="BI526" s="177">
        <f>BI114</f>
        <v>0</v>
      </c>
      <c r="BJ526" s="146"/>
      <c r="BK526" s="146"/>
      <c r="BL526" s="131"/>
    </row>
    <row r="527" spans="1:64" x14ac:dyDescent="0.25">
      <c r="A527" s="195" t="s">
        <v>601</v>
      </c>
      <c r="B527" s="151">
        <v>0.1</v>
      </c>
      <c r="C527" s="151">
        <f t="shared" si="18"/>
        <v>0</v>
      </c>
      <c r="D527" s="151"/>
      <c r="E527" s="152">
        <f t="shared" si="17"/>
        <v>0</v>
      </c>
      <c r="F527" s="196"/>
      <c r="G527" s="196"/>
      <c r="H527" s="196"/>
      <c r="I527" s="196"/>
      <c r="J527" s="196"/>
      <c r="K527" s="196"/>
      <c r="L527" s="196"/>
      <c r="M527" s="147"/>
      <c r="N527" s="147"/>
      <c r="O527" s="147"/>
      <c r="P527" s="147"/>
      <c r="Q527" s="147"/>
      <c r="R527" s="147"/>
      <c r="S527" s="147"/>
      <c r="T527" s="147"/>
      <c r="U527" s="147"/>
      <c r="V527" s="147"/>
      <c r="W527" s="147"/>
      <c r="X527" s="147"/>
      <c r="Y527" s="147"/>
      <c r="Z527" s="147"/>
      <c r="AA527" s="147"/>
      <c r="AB527" s="147"/>
      <c r="AC527" s="147"/>
      <c r="AD527" s="147"/>
      <c r="AE527" s="147"/>
      <c r="AF527" s="147"/>
      <c r="AG527" s="147"/>
      <c r="AH527" s="147"/>
      <c r="AI527" s="147"/>
      <c r="AJ527" s="147"/>
      <c r="AK527" s="147"/>
      <c r="AL527" s="147"/>
      <c r="AM527" s="147"/>
      <c r="AN527" s="147"/>
      <c r="AO527" s="147"/>
      <c r="AP527" s="147"/>
      <c r="AQ527" s="147"/>
      <c r="AR527" s="147"/>
      <c r="AS527" s="147"/>
      <c r="AT527" s="147"/>
      <c r="AU527" s="147"/>
      <c r="AV527" s="193"/>
      <c r="AW527" s="146"/>
      <c r="AX527" s="146"/>
      <c r="AY527" s="146"/>
      <c r="AZ527" s="146"/>
      <c r="BA527" s="146"/>
      <c r="BB527" s="146"/>
      <c r="BC527" s="146"/>
      <c r="BD527" s="146"/>
      <c r="BE527" s="146"/>
      <c r="BF527" s="146"/>
      <c r="BG527" s="146"/>
      <c r="BH527" s="146"/>
      <c r="BI527" s="177">
        <f>BI114</f>
        <v>0</v>
      </c>
      <c r="BJ527" s="146"/>
      <c r="BK527" s="146"/>
      <c r="BL527" s="131"/>
    </row>
    <row r="528" spans="1:64" ht="3.75" customHeight="1" x14ac:dyDescent="0.25">
      <c r="A528" s="149"/>
      <c r="B528" s="151">
        <v>0.1</v>
      </c>
      <c r="C528" s="151">
        <f t="shared" si="18"/>
        <v>0</v>
      </c>
      <c r="D528" s="151"/>
      <c r="E528" s="152">
        <f t="shared" si="17"/>
        <v>0</v>
      </c>
      <c r="F528" s="192"/>
      <c r="G528" s="192"/>
      <c r="H528" s="192"/>
      <c r="I528" s="192"/>
      <c r="J528" s="192"/>
      <c r="K528" s="192"/>
      <c r="L528" s="192"/>
      <c r="M528" s="147"/>
      <c r="N528" s="147"/>
      <c r="O528" s="147"/>
      <c r="P528" s="147"/>
      <c r="Q528" s="147"/>
      <c r="R528" s="147"/>
      <c r="S528" s="147"/>
      <c r="T528" s="147"/>
      <c r="U528" s="147"/>
      <c r="V528" s="147"/>
      <c r="W528" s="147"/>
      <c r="X528" s="147"/>
      <c r="Y528" s="147"/>
      <c r="Z528" s="147"/>
      <c r="AA528" s="147"/>
      <c r="AB528" s="147"/>
      <c r="AC528" s="147"/>
      <c r="AD528" s="147"/>
      <c r="AE528" s="147"/>
      <c r="AF528" s="147"/>
      <c r="AG528" s="147"/>
      <c r="AH528" s="147"/>
      <c r="AI528" s="147"/>
      <c r="AJ528" s="147"/>
      <c r="AK528" s="147"/>
      <c r="AL528" s="147"/>
      <c r="AM528" s="147"/>
      <c r="AN528" s="147"/>
      <c r="AO528" s="147"/>
      <c r="AP528" s="147"/>
      <c r="AQ528" s="147"/>
      <c r="AR528" s="147"/>
      <c r="AS528" s="147"/>
      <c r="AT528" s="147"/>
      <c r="AU528" s="147"/>
      <c r="AV528" s="193"/>
      <c r="AW528" s="146"/>
      <c r="AX528" s="146"/>
      <c r="AY528" s="146"/>
      <c r="AZ528" s="146"/>
      <c r="BA528" s="146"/>
      <c r="BB528" s="146"/>
      <c r="BC528" s="146"/>
      <c r="BD528" s="146"/>
      <c r="BE528" s="146"/>
      <c r="BF528" s="146"/>
      <c r="BG528" s="146"/>
      <c r="BH528" s="146"/>
      <c r="BI528" s="146"/>
      <c r="BJ528" s="146"/>
      <c r="BK528" s="146"/>
      <c r="BL528" s="131"/>
    </row>
    <row r="529" spans="1:64" x14ac:dyDescent="0.25">
      <c r="A529" s="195" t="s">
        <v>622</v>
      </c>
      <c r="B529" s="151">
        <v>0.1</v>
      </c>
      <c r="C529" s="151">
        <f t="shared" si="18"/>
        <v>0</v>
      </c>
      <c r="D529" s="151"/>
      <c r="E529" s="152">
        <f t="shared" si="17"/>
        <v>0</v>
      </c>
      <c r="F529" s="196"/>
      <c r="G529" s="196"/>
      <c r="H529" s="196"/>
      <c r="I529" s="196"/>
      <c r="J529" s="196"/>
      <c r="K529" s="196"/>
      <c r="L529" s="196"/>
      <c r="M529" s="147"/>
      <c r="N529" s="147"/>
      <c r="O529" s="147"/>
      <c r="P529" s="147"/>
      <c r="Q529" s="147"/>
      <c r="R529" s="147"/>
      <c r="S529" s="147"/>
      <c r="T529" s="147"/>
      <c r="U529" s="147"/>
      <c r="V529" s="147"/>
      <c r="W529" s="147"/>
      <c r="X529" s="147"/>
      <c r="Y529" s="147"/>
      <c r="Z529" s="147"/>
      <c r="AA529" s="147"/>
      <c r="AB529" s="147"/>
      <c r="AC529" s="147"/>
      <c r="AD529" s="147"/>
      <c r="AE529" s="147"/>
      <c r="AF529" s="147"/>
      <c r="AG529" s="147"/>
      <c r="AH529" s="147"/>
      <c r="AI529" s="147"/>
      <c r="AJ529" s="147"/>
      <c r="AK529" s="147"/>
      <c r="AL529" s="147"/>
      <c r="AM529" s="147"/>
      <c r="AN529" s="147"/>
      <c r="AO529" s="147"/>
      <c r="AP529" s="147"/>
      <c r="AQ529" s="147"/>
      <c r="AR529" s="147"/>
      <c r="AS529" s="147"/>
      <c r="AT529" s="147"/>
      <c r="AU529" s="147"/>
      <c r="AV529" s="193"/>
      <c r="AW529" s="146"/>
      <c r="AX529" s="177">
        <f>AX114</f>
        <v>0</v>
      </c>
      <c r="AY529" s="177">
        <f>AY114</f>
        <v>0</v>
      </c>
      <c r="AZ529" s="146"/>
      <c r="BA529" s="146"/>
      <c r="BB529" s="146"/>
      <c r="BC529" s="146"/>
      <c r="BD529" s="146"/>
      <c r="BE529" s="146"/>
      <c r="BF529" s="146"/>
      <c r="BG529" s="146"/>
      <c r="BH529" s="146"/>
      <c r="BI529" s="177">
        <f>BI114</f>
        <v>0</v>
      </c>
      <c r="BJ529" s="177">
        <f>BJ114</f>
        <v>0</v>
      </c>
      <c r="BK529" s="146"/>
      <c r="BL529" s="131"/>
    </row>
    <row r="530" spans="1:64" x14ac:dyDescent="0.25">
      <c r="A530" s="195" t="s">
        <v>623</v>
      </c>
      <c r="B530" s="151">
        <v>0.1</v>
      </c>
      <c r="C530" s="151">
        <f t="shared" si="18"/>
        <v>0</v>
      </c>
      <c r="D530" s="151"/>
      <c r="E530" s="152">
        <f t="shared" si="17"/>
        <v>0</v>
      </c>
      <c r="F530" s="196"/>
      <c r="G530" s="196"/>
      <c r="H530" s="196"/>
      <c r="I530" s="196"/>
      <c r="J530" s="196"/>
      <c r="K530" s="196"/>
      <c r="L530" s="196"/>
      <c r="M530" s="147"/>
      <c r="N530" s="147"/>
      <c r="O530" s="147"/>
      <c r="P530" s="147"/>
      <c r="Q530" s="147"/>
      <c r="R530" s="147"/>
      <c r="S530" s="147"/>
      <c r="T530" s="147"/>
      <c r="U530" s="147"/>
      <c r="V530" s="147"/>
      <c r="W530" s="147"/>
      <c r="X530" s="147"/>
      <c r="Y530" s="147"/>
      <c r="Z530" s="147"/>
      <c r="AA530" s="147"/>
      <c r="AB530" s="147"/>
      <c r="AC530" s="147"/>
      <c r="AD530" s="147"/>
      <c r="AE530" s="147"/>
      <c r="AF530" s="147"/>
      <c r="AG530" s="147"/>
      <c r="AH530" s="147"/>
      <c r="AI530" s="147"/>
      <c r="AJ530" s="147"/>
      <c r="AK530" s="147"/>
      <c r="AL530" s="147"/>
      <c r="AM530" s="147"/>
      <c r="AN530" s="147"/>
      <c r="AO530" s="147"/>
      <c r="AP530" s="147"/>
      <c r="AQ530" s="147"/>
      <c r="AR530" s="147"/>
      <c r="AS530" s="147"/>
      <c r="AT530" s="147"/>
      <c r="AU530" s="147"/>
      <c r="AV530" s="193"/>
      <c r="AW530" s="146"/>
      <c r="AX530" s="146"/>
      <c r="AY530" s="146"/>
      <c r="AZ530" s="146"/>
      <c r="BA530" s="146"/>
      <c r="BB530" s="146"/>
      <c r="BC530" s="146"/>
      <c r="BD530" s="146"/>
      <c r="BE530" s="146"/>
      <c r="BF530" s="146"/>
      <c r="BG530" s="146"/>
      <c r="BH530" s="146"/>
      <c r="BI530" s="177">
        <f>BI114</f>
        <v>0</v>
      </c>
      <c r="BJ530" s="146"/>
      <c r="BK530" s="146"/>
      <c r="BL530" s="131"/>
    </row>
    <row r="531" spans="1:64" x14ac:dyDescent="0.25">
      <c r="A531" s="195" t="s">
        <v>624</v>
      </c>
      <c r="B531" s="151">
        <v>0.1</v>
      </c>
      <c r="C531" s="151">
        <f t="shared" si="18"/>
        <v>0</v>
      </c>
      <c r="D531" s="151"/>
      <c r="E531" s="152">
        <f t="shared" si="17"/>
        <v>0</v>
      </c>
      <c r="F531" s="196"/>
      <c r="G531" s="196"/>
      <c r="H531" s="196"/>
      <c r="I531" s="196"/>
      <c r="J531" s="196"/>
      <c r="K531" s="196"/>
      <c r="L531" s="196"/>
      <c r="M531" s="147"/>
      <c r="N531" s="147"/>
      <c r="O531" s="147"/>
      <c r="P531" s="147"/>
      <c r="Q531" s="147"/>
      <c r="R531" s="147"/>
      <c r="S531" s="147"/>
      <c r="T531" s="147"/>
      <c r="U531" s="147"/>
      <c r="V531" s="147"/>
      <c r="W531" s="147"/>
      <c r="X531" s="147"/>
      <c r="Y531" s="147"/>
      <c r="Z531" s="147"/>
      <c r="AA531" s="147"/>
      <c r="AB531" s="147"/>
      <c r="AC531" s="147"/>
      <c r="AD531" s="147"/>
      <c r="AE531" s="147"/>
      <c r="AF531" s="147"/>
      <c r="AG531" s="147"/>
      <c r="AH531" s="147"/>
      <c r="AI531" s="147"/>
      <c r="AJ531" s="147"/>
      <c r="AK531" s="147"/>
      <c r="AL531" s="147"/>
      <c r="AM531" s="147"/>
      <c r="AN531" s="147"/>
      <c r="AO531" s="147"/>
      <c r="AP531" s="147"/>
      <c r="AQ531" s="147"/>
      <c r="AR531" s="147"/>
      <c r="AS531" s="147"/>
      <c r="AT531" s="147"/>
      <c r="AU531" s="147"/>
      <c r="AV531" s="193"/>
      <c r="AW531" s="146"/>
      <c r="AX531" s="146"/>
      <c r="AY531" s="146"/>
      <c r="AZ531" s="146"/>
      <c r="BA531" s="146"/>
      <c r="BB531" s="146"/>
      <c r="BC531" s="146"/>
      <c r="BD531" s="146"/>
      <c r="BE531" s="146"/>
      <c r="BF531" s="146"/>
      <c r="BG531" s="146"/>
      <c r="BH531" s="146"/>
      <c r="BI531" s="177">
        <f>BI114</f>
        <v>0</v>
      </c>
      <c r="BJ531" s="146"/>
      <c r="BK531" s="146"/>
      <c r="BL531" s="131"/>
    </row>
    <row r="532" spans="1:64" ht="3.75" customHeight="1" x14ac:dyDescent="0.25">
      <c r="A532" s="149"/>
      <c r="B532" s="151"/>
      <c r="C532" s="151"/>
      <c r="D532" s="151"/>
      <c r="E532" s="152"/>
      <c r="F532" s="192"/>
      <c r="G532" s="192"/>
      <c r="H532" s="192"/>
      <c r="I532" s="192"/>
      <c r="J532" s="192"/>
      <c r="K532" s="192"/>
      <c r="L532" s="192"/>
      <c r="M532" s="147"/>
      <c r="N532" s="147"/>
      <c r="O532" s="147"/>
      <c r="P532" s="147"/>
      <c r="Q532" s="147"/>
      <c r="R532" s="147"/>
      <c r="S532" s="147"/>
      <c r="T532" s="147"/>
      <c r="U532" s="147"/>
      <c r="V532" s="147"/>
      <c r="W532" s="147"/>
      <c r="X532" s="147"/>
      <c r="Y532" s="147"/>
      <c r="Z532" s="147"/>
      <c r="AA532" s="147"/>
      <c r="AB532" s="147"/>
      <c r="AC532" s="147"/>
      <c r="AD532" s="147"/>
      <c r="AE532" s="147"/>
      <c r="AF532" s="147"/>
      <c r="AG532" s="147"/>
      <c r="AH532" s="147"/>
      <c r="AI532" s="147"/>
      <c r="AJ532" s="147"/>
      <c r="AK532" s="147"/>
      <c r="AL532" s="147"/>
      <c r="AM532" s="147"/>
      <c r="AN532" s="147"/>
      <c r="AO532" s="147"/>
      <c r="AP532" s="147"/>
      <c r="AQ532" s="147"/>
      <c r="AR532" s="147"/>
      <c r="AS532" s="147"/>
      <c r="AT532" s="147"/>
      <c r="AU532" s="147"/>
      <c r="AV532" s="193"/>
      <c r="AW532" s="146"/>
      <c r="AX532" s="146"/>
      <c r="AY532" s="146"/>
      <c r="AZ532" s="146"/>
      <c r="BA532" s="146"/>
      <c r="BB532" s="146"/>
      <c r="BC532" s="146"/>
      <c r="BD532" s="146"/>
      <c r="BE532" s="146"/>
      <c r="BF532" s="146"/>
      <c r="BG532" s="146"/>
      <c r="BH532" s="146"/>
      <c r="BI532" s="146"/>
      <c r="BJ532" s="146"/>
      <c r="BK532" s="146"/>
      <c r="BL532" s="131"/>
    </row>
    <row r="533" spans="1:64" x14ac:dyDescent="0.25">
      <c r="A533" s="195" t="s">
        <v>625</v>
      </c>
      <c r="B533" s="151">
        <v>0.1</v>
      </c>
      <c r="C533" s="151">
        <f t="shared" ref="C533:C553" si="19">SUM(M533:AY533)</f>
        <v>0</v>
      </c>
      <c r="D533" s="151"/>
      <c r="E533" s="152">
        <f t="shared" si="17"/>
        <v>0</v>
      </c>
      <c r="F533" s="196"/>
      <c r="G533" s="196"/>
      <c r="H533" s="196"/>
      <c r="I533" s="196"/>
      <c r="J533" s="196"/>
      <c r="K533" s="196"/>
      <c r="L533" s="196"/>
      <c r="M533" s="147"/>
      <c r="N533" s="147"/>
      <c r="O533" s="147"/>
      <c r="P533" s="147"/>
      <c r="Q533" s="147"/>
      <c r="R533" s="147"/>
      <c r="S533" s="147"/>
      <c r="T533" s="147"/>
      <c r="U533" s="147"/>
      <c r="V533" s="147"/>
      <c r="W533" s="147"/>
      <c r="X533" s="147"/>
      <c r="Y533" s="147"/>
      <c r="Z533" s="147"/>
      <c r="AA533" s="147"/>
      <c r="AB533" s="147"/>
      <c r="AC533" s="147"/>
      <c r="AD533" s="147"/>
      <c r="AE533" s="147"/>
      <c r="AF533" s="147"/>
      <c r="AG533" s="147"/>
      <c r="AH533" s="147"/>
      <c r="AI533" s="147"/>
      <c r="AJ533" s="147"/>
      <c r="AK533" s="147"/>
      <c r="AL533" s="147"/>
      <c r="AM533" s="147"/>
      <c r="AN533" s="147"/>
      <c r="AO533" s="147"/>
      <c r="AP533" s="147"/>
      <c r="AQ533" s="147"/>
      <c r="AR533" s="147"/>
      <c r="AS533" s="147"/>
      <c r="AT533" s="147"/>
      <c r="AU533" s="147"/>
      <c r="AV533" s="193"/>
      <c r="AW533" s="146"/>
      <c r="AX533" s="177">
        <f>AX114</f>
        <v>0</v>
      </c>
      <c r="AY533" s="177">
        <f>AY114</f>
        <v>0</v>
      </c>
      <c r="AZ533" s="146"/>
      <c r="BA533" s="146"/>
      <c r="BB533" s="146"/>
      <c r="BC533" s="146"/>
      <c r="BD533" s="146"/>
      <c r="BE533" s="146"/>
      <c r="BF533" s="146"/>
      <c r="BG533" s="146"/>
      <c r="BH533" s="146"/>
      <c r="BI533" s="177">
        <f>BI114</f>
        <v>0</v>
      </c>
      <c r="BJ533" s="177">
        <f>BJ114</f>
        <v>0</v>
      </c>
      <c r="BK533" s="146"/>
      <c r="BL533" s="131"/>
    </row>
    <row r="534" spans="1:64" x14ac:dyDescent="0.25">
      <c r="A534" s="195" t="s">
        <v>626</v>
      </c>
      <c r="B534" s="151">
        <v>0.1</v>
      </c>
      <c r="C534" s="151">
        <f t="shared" si="19"/>
        <v>0</v>
      </c>
      <c r="D534" s="151"/>
      <c r="E534" s="152">
        <f t="shared" si="17"/>
        <v>0</v>
      </c>
      <c r="F534" s="196"/>
      <c r="G534" s="196"/>
      <c r="H534" s="196"/>
      <c r="I534" s="196"/>
      <c r="J534" s="196"/>
      <c r="K534" s="196"/>
      <c r="L534" s="196"/>
      <c r="M534" s="147"/>
      <c r="N534" s="147"/>
      <c r="O534" s="147"/>
      <c r="P534" s="147"/>
      <c r="Q534" s="147"/>
      <c r="R534" s="147"/>
      <c r="S534" s="147"/>
      <c r="T534" s="147"/>
      <c r="U534" s="147"/>
      <c r="V534" s="147"/>
      <c r="W534" s="147"/>
      <c r="X534" s="147"/>
      <c r="Y534" s="147"/>
      <c r="Z534" s="147"/>
      <c r="AA534" s="147"/>
      <c r="AB534" s="147"/>
      <c r="AC534" s="147"/>
      <c r="AD534" s="147"/>
      <c r="AE534" s="147"/>
      <c r="AF534" s="147"/>
      <c r="AG534" s="147"/>
      <c r="AH534" s="147"/>
      <c r="AI534" s="147"/>
      <c r="AJ534" s="147"/>
      <c r="AK534" s="147"/>
      <c r="AL534" s="147"/>
      <c r="AM534" s="147"/>
      <c r="AN534" s="147"/>
      <c r="AO534" s="147"/>
      <c r="AP534" s="147"/>
      <c r="AQ534" s="147"/>
      <c r="AR534" s="147"/>
      <c r="AS534" s="147"/>
      <c r="AT534" s="147"/>
      <c r="AU534" s="147"/>
      <c r="AV534" s="193"/>
      <c r="AW534" s="146"/>
      <c r="AX534" s="146"/>
      <c r="AY534" s="146"/>
      <c r="AZ534" s="146"/>
      <c r="BA534" s="146"/>
      <c r="BB534" s="146"/>
      <c r="BC534" s="146"/>
      <c r="BD534" s="146"/>
      <c r="BE534" s="146"/>
      <c r="BF534" s="146"/>
      <c r="BG534" s="146"/>
      <c r="BH534" s="146"/>
      <c r="BI534" s="177">
        <f>BI114</f>
        <v>0</v>
      </c>
      <c r="BJ534" s="146"/>
      <c r="BK534" s="146"/>
      <c r="BL534" s="131"/>
    </row>
    <row r="535" spans="1:64" x14ac:dyDescent="0.25">
      <c r="A535" s="195" t="s">
        <v>627</v>
      </c>
      <c r="B535" s="151">
        <v>0.1</v>
      </c>
      <c r="C535" s="151">
        <f t="shared" si="19"/>
        <v>0</v>
      </c>
      <c r="D535" s="151"/>
      <c r="E535" s="152">
        <f t="shared" si="17"/>
        <v>0</v>
      </c>
      <c r="F535" s="196"/>
      <c r="G535" s="196"/>
      <c r="H535" s="196"/>
      <c r="I535" s="196"/>
      <c r="J535" s="196"/>
      <c r="K535" s="196"/>
      <c r="L535" s="196"/>
      <c r="M535" s="147"/>
      <c r="N535" s="147"/>
      <c r="O535" s="147"/>
      <c r="P535" s="147"/>
      <c r="Q535" s="147"/>
      <c r="R535" s="147"/>
      <c r="S535" s="147"/>
      <c r="T535" s="147"/>
      <c r="U535" s="147"/>
      <c r="V535" s="147"/>
      <c r="W535" s="147"/>
      <c r="X535" s="147"/>
      <c r="Y535" s="147"/>
      <c r="Z535" s="147"/>
      <c r="AA535" s="147"/>
      <c r="AB535" s="147"/>
      <c r="AC535" s="147"/>
      <c r="AD535" s="147"/>
      <c r="AE535" s="147"/>
      <c r="AF535" s="147"/>
      <c r="AG535" s="147"/>
      <c r="AH535" s="147"/>
      <c r="AI535" s="147"/>
      <c r="AJ535" s="147"/>
      <c r="AK535" s="147"/>
      <c r="AL535" s="147"/>
      <c r="AM535" s="147"/>
      <c r="AN535" s="147"/>
      <c r="AO535" s="147"/>
      <c r="AP535" s="147"/>
      <c r="AQ535" s="147"/>
      <c r="AR535" s="147"/>
      <c r="AS535" s="147"/>
      <c r="AT535" s="147"/>
      <c r="AU535" s="147"/>
      <c r="AV535" s="193"/>
      <c r="AW535" s="146"/>
      <c r="AX535" s="146"/>
      <c r="AY535" s="146"/>
      <c r="AZ535" s="146"/>
      <c r="BA535" s="146"/>
      <c r="BB535" s="146"/>
      <c r="BC535" s="146"/>
      <c r="BD535" s="146"/>
      <c r="BE535" s="146"/>
      <c r="BF535" s="146"/>
      <c r="BG535" s="146"/>
      <c r="BH535" s="146"/>
      <c r="BI535" s="177">
        <f>BI114</f>
        <v>0</v>
      </c>
      <c r="BJ535" s="146"/>
      <c r="BK535" s="146"/>
      <c r="BL535" s="131"/>
    </row>
    <row r="536" spans="1:64" ht="3.75" customHeight="1" x14ac:dyDescent="0.25">
      <c r="A536" s="149"/>
      <c r="B536" s="151">
        <v>0.1</v>
      </c>
      <c r="C536" s="151">
        <f t="shared" si="19"/>
        <v>0</v>
      </c>
      <c r="D536" s="151"/>
      <c r="E536" s="152">
        <f t="shared" si="17"/>
        <v>0</v>
      </c>
      <c r="F536" s="192"/>
      <c r="G536" s="192"/>
      <c r="H536" s="192"/>
      <c r="I536" s="192"/>
      <c r="J536" s="192"/>
      <c r="K536" s="192"/>
      <c r="L536" s="192"/>
      <c r="M536" s="147"/>
      <c r="N536" s="147"/>
      <c r="O536" s="147"/>
      <c r="P536" s="147"/>
      <c r="Q536" s="147"/>
      <c r="R536" s="147"/>
      <c r="S536" s="147"/>
      <c r="T536" s="147"/>
      <c r="U536" s="147"/>
      <c r="V536" s="147"/>
      <c r="W536" s="147"/>
      <c r="X536" s="147"/>
      <c r="Y536" s="147"/>
      <c r="Z536" s="147"/>
      <c r="AA536" s="147"/>
      <c r="AB536" s="147"/>
      <c r="AC536" s="147"/>
      <c r="AD536" s="147"/>
      <c r="AE536" s="147"/>
      <c r="AF536" s="147"/>
      <c r="AG536" s="147"/>
      <c r="AH536" s="147"/>
      <c r="AI536" s="147"/>
      <c r="AJ536" s="147"/>
      <c r="AK536" s="147"/>
      <c r="AL536" s="147"/>
      <c r="AM536" s="147"/>
      <c r="AN536" s="147"/>
      <c r="AO536" s="147"/>
      <c r="AP536" s="147"/>
      <c r="AQ536" s="147"/>
      <c r="AR536" s="147"/>
      <c r="AS536" s="147"/>
      <c r="AT536" s="147"/>
      <c r="AU536" s="147"/>
      <c r="AV536" s="193"/>
      <c r="AW536" s="146"/>
      <c r="AX536" s="146"/>
      <c r="AY536" s="146"/>
      <c r="AZ536" s="146"/>
      <c r="BA536" s="146"/>
      <c r="BB536" s="146"/>
      <c r="BC536" s="146"/>
      <c r="BD536" s="146"/>
      <c r="BE536" s="146"/>
      <c r="BF536" s="146"/>
      <c r="BG536" s="146"/>
      <c r="BH536" s="146"/>
      <c r="BI536" s="146"/>
      <c r="BJ536" s="146"/>
      <c r="BK536" s="146"/>
      <c r="BL536" s="131"/>
    </row>
    <row r="537" spans="1:64" x14ac:dyDescent="0.25">
      <c r="A537" s="198" t="s">
        <v>628</v>
      </c>
      <c r="B537" s="151">
        <v>0.1</v>
      </c>
      <c r="C537" s="151">
        <f t="shared" si="19"/>
        <v>0</v>
      </c>
      <c r="D537" s="151"/>
      <c r="E537" s="152">
        <f t="shared" si="17"/>
        <v>0</v>
      </c>
      <c r="F537" s="196"/>
      <c r="G537" s="196"/>
      <c r="H537" s="196"/>
      <c r="I537" s="196"/>
      <c r="J537" s="196"/>
      <c r="K537" s="196"/>
      <c r="L537" s="196"/>
      <c r="M537" s="147"/>
      <c r="N537" s="147"/>
      <c r="O537" s="147"/>
      <c r="P537" s="147"/>
      <c r="Q537" s="147"/>
      <c r="R537" s="147"/>
      <c r="S537" s="147"/>
      <c r="T537" s="147"/>
      <c r="U537" s="147"/>
      <c r="V537" s="147"/>
      <c r="W537" s="147"/>
      <c r="X537" s="147"/>
      <c r="Y537" s="147"/>
      <c r="Z537" s="147"/>
      <c r="AA537" s="147"/>
      <c r="AB537" s="147"/>
      <c r="AC537" s="147"/>
      <c r="AD537" s="147"/>
      <c r="AE537" s="147"/>
      <c r="AF537" s="147"/>
      <c r="AG537" s="147"/>
      <c r="AH537" s="147"/>
      <c r="AI537" s="147"/>
      <c r="AJ537" s="147"/>
      <c r="AK537" s="147"/>
      <c r="AL537" s="147"/>
      <c r="AM537" s="147"/>
      <c r="AN537" s="147"/>
      <c r="AO537" s="147"/>
      <c r="AP537" s="147"/>
      <c r="AQ537" s="147"/>
      <c r="AR537" s="147"/>
      <c r="AS537" s="147"/>
      <c r="AT537" s="147"/>
      <c r="AU537" s="147"/>
      <c r="AV537" s="193"/>
      <c r="AW537" s="146"/>
      <c r="AX537" s="177">
        <f>AX118</f>
        <v>0</v>
      </c>
      <c r="AY537" s="177">
        <f>AY118</f>
        <v>0</v>
      </c>
      <c r="AZ537" s="146"/>
      <c r="BA537" s="146"/>
      <c r="BB537" s="146"/>
      <c r="BC537" s="146"/>
      <c r="BD537" s="146"/>
      <c r="BE537" s="146"/>
      <c r="BF537" s="146"/>
      <c r="BG537" s="146"/>
      <c r="BH537" s="146"/>
      <c r="BI537" s="177">
        <f>BI118</f>
        <v>0</v>
      </c>
      <c r="BJ537" s="177">
        <f>BJ118</f>
        <v>0</v>
      </c>
      <c r="BK537" s="146"/>
      <c r="BL537" s="131"/>
    </row>
    <row r="538" spans="1:64" x14ac:dyDescent="0.25">
      <c r="A538" s="198" t="s">
        <v>629</v>
      </c>
      <c r="B538" s="151">
        <v>0.1</v>
      </c>
      <c r="C538" s="151">
        <f t="shared" si="19"/>
        <v>0</v>
      </c>
      <c r="D538" s="151"/>
      <c r="E538" s="152">
        <f t="shared" si="17"/>
        <v>0</v>
      </c>
      <c r="F538" s="196"/>
      <c r="G538" s="196"/>
      <c r="H538" s="196"/>
      <c r="I538" s="196"/>
      <c r="J538" s="196"/>
      <c r="K538" s="196"/>
      <c r="L538" s="196"/>
      <c r="M538" s="147"/>
      <c r="N538" s="147"/>
      <c r="O538" s="147"/>
      <c r="P538" s="147"/>
      <c r="Q538" s="147"/>
      <c r="R538" s="147"/>
      <c r="S538" s="147"/>
      <c r="T538" s="147"/>
      <c r="U538" s="147"/>
      <c r="V538" s="147"/>
      <c r="W538" s="147"/>
      <c r="X538" s="147"/>
      <c r="Y538" s="147"/>
      <c r="Z538" s="147"/>
      <c r="AA538" s="147"/>
      <c r="AB538" s="147"/>
      <c r="AC538" s="147"/>
      <c r="AD538" s="147"/>
      <c r="AE538" s="147"/>
      <c r="AF538" s="147"/>
      <c r="AG538" s="147"/>
      <c r="AH538" s="147"/>
      <c r="AI538" s="147"/>
      <c r="AJ538" s="147"/>
      <c r="AK538" s="147"/>
      <c r="AL538" s="147"/>
      <c r="AM538" s="147"/>
      <c r="AN538" s="147"/>
      <c r="AO538" s="147"/>
      <c r="AP538" s="147"/>
      <c r="AQ538" s="147"/>
      <c r="AR538" s="147"/>
      <c r="AS538" s="147"/>
      <c r="AT538" s="147"/>
      <c r="AU538" s="147"/>
      <c r="AV538" s="193"/>
      <c r="AW538" s="146"/>
      <c r="AX538" s="146"/>
      <c r="AY538" s="146"/>
      <c r="AZ538" s="146"/>
      <c r="BA538" s="146"/>
      <c r="BB538" s="146"/>
      <c r="BC538" s="146"/>
      <c r="BD538" s="146"/>
      <c r="BE538" s="146"/>
      <c r="BF538" s="146"/>
      <c r="BG538" s="146"/>
      <c r="BH538" s="146"/>
      <c r="BI538" s="177">
        <f>BI118</f>
        <v>0</v>
      </c>
      <c r="BJ538" s="146"/>
      <c r="BK538" s="146"/>
      <c r="BL538" s="131"/>
    </row>
    <row r="539" spans="1:64" x14ac:dyDescent="0.25">
      <c r="A539" s="198" t="s">
        <v>630</v>
      </c>
      <c r="B539" s="151">
        <v>0.1</v>
      </c>
      <c r="C539" s="151">
        <f t="shared" si="19"/>
        <v>0</v>
      </c>
      <c r="D539" s="151"/>
      <c r="E539" s="152">
        <f t="shared" si="17"/>
        <v>0</v>
      </c>
      <c r="F539" s="196"/>
      <c r="G539" s="196"/>
      <c r="H539" s="196"/>
      <c r="I539" s="196"/>
      <c r="J539" s="196"/>
      <c r="K539" s="196"/>
      <c r="L539" s="196"/>
      <c r="M539" s="147"/>
      <c r="N539" s="147"/>
      <c r="O539" s="147"/>
      <c r="P539" s="147"/>
      <c r="Q539" s="147"/>
      <c r="R539" s="147"/>
      <c r="S539" s="147"/>
      <c r="T539" s="147"/>
      <c r="U539" s="147"/>
      <c r="V539" s="147"/>
      <c r="W539" s="147"/>
      <c r="X539" s="147"/>
      <c r="Y539" s="147"/>
      <c r="Z539" s="147"/>
      <c r="AA539" s="147"/>
      <c r="AB539" s="147"/>
      <c r="AC539" s="147"/>
      <c r="AD539" s="147"/>
      <c r="AE539" s="147"/>
      <c r="AF539" s="147"/>
      <c r="AG539" s="147"/>
      <c r="AH539" s="147"/>
      <c r="AI539" s="147"/>
      <c r="AJ539" s="147"/>
      <c r="AK539" s="147"/>
      <c r="AL539" s="147"/>
      <c r="AM539" s="147"/>
      <c r="AN539" s="147"/>
      <c r="AO539" s="147"/>
      <c r="AP539" s="147"/>
      <c r="AQ539" s="147"/>
      <c r="AR539" s="147"/>
      <c r="AS539" s="147"/>
      <c r="AT539" s="147"/>
      <c r="AU539" s="147"/>
      <c r="AV539" s="193"/>
      <c r="AW539" s="146"/>
      <c r="AX539" s="146"/>
      <c r="AY539" s="146"/>
      <c r="AZ539" s="146"/>
      <c r="BA539" s="146"/>
      <c r="BB539" s="146"/>
      <c r="BC539" s="146"/>
      <c r="BD539" s="146"/>
      <c r="BE539" s="146"/>
      <c r="BF539" s="146"/>
      <c r="BG539" s="146"/>
      <c r="BH539" s="146"/>
      <c r="BI539" s="177">
        <f>BI118</f>
        <v>0</v>
      </c>
      <c r="BJ539" s="146"/>
      <c r="BK539" s="146"/>
      <c r="BL539" s="131"/>
    </row>
    <row r="540" spans="1:64" x14ac:dyDescent="0.25">
      <c r="A540" s="195" t="s">
        <v>631</v>
      </c>
      <c r="B540" s="151">
        <v>0.1</v>
      </c>
      <c r="C540" s="151">
        <f t="shared" si="19"/>
        <v>0</v>
      </c>
      <c r="D540" s="151"/>
      <c r="E540" s="152">
        <f t="shared" si="17"/>
        <v>0</v>
      </c>
      <c r="F540" s="196"/>
      <c r="G540" s="196"/>
      <c r="H540" s="196"/>
      <c r="I540" s="196"/>
      <c r="J540" s="196"/>
      <c r="K540" s="196"/>
      <c r="L540" s="196"/>
      <c r="M540" s="147"/>
      <c r="N540" s="147"/>
      <c r="O540" s="147"/>
      <c r="P540" s="147"/>
      <c r="Q540" s="147"/>
      <c r="R540" s="147"/>
      <c r="S540" s="147"/>
      <c r="T540" s="147"/>
      <c r="U540" s="147"/>
      <c r="V540" s="147"/>
      <c r="W540" s="147"/>
      <c r="X540" s="147"/>
      <c r="Y540" s="147"/>
      <c r="Z540" s="147"/>
      <c r="AA540" s="147"/>
      <c r="AB540" s="147"/>
      <c r="AC540" s="147"/>
      <c r="AD540" s="147"/>
      <c r="AE540" s="147"/>
      <c r="AF540" s="147"/>
      <c r="AG540" s="147"/>
      <c r="AH540" s="147"/>
      <c r="AI540" s="147"/>
      <c r="AJ540" s="147"/>
      <c r="AK540" s="147"/>
      <c r="AL540" s="147"/>
      <c r="AM540" s="147"/>
      <c r="AN540" s="147"/>
      <c r="AO540" s="147"/>
      <c r="AP540" s="147"/>
      <c r="AQ540" s="147"/>
      <c r="AR540" s="147"/>
      <c r="AS540" s="147"/>
      <c r="AT540" s="147"/>
      <c r="AU540" s="147"/>
      <c r="AV540" s="193"/>
      <c r="AW540" s="146"/>
      <c r="AX540" s="177">
        <f>AX114</f>
        <v>0</v>
      </c>
      <c r="AY540" s="177">
        <f>AY114</f>
        <v>0</v>
      </c>
      <c r="AZ540" s="146"/>
      <c r="BA540" s="146"/>
      <c r="BB540" s="146"/>
      <c r="BC540" s="146"/>
      <c r="BD540" s="146"/>
      <c r="BE540" s="146"/>
      <c r="BF540" s="146"/>
      <c r="BG540" s="146"/>
      <c r="BH540" s="146"/>
      <c r="BI540" s="177">
        <f>BI114</f>
        <v>0</v>
      </c>
      <c r="BJ540" s="177">
        <f>BJ114</f>
        <v>0</v>
      </c>
      <c r="BK540" s="146"/>
      <c r="BL540" s="131"/>
    </row>
    <row r="541" spans="1:64" x14ac:dyDescent="0.25">
      <c r="A541" s="195" t="s">
        <v>632</v>
      </c>
      <c r="B541" s="151">
        <v>0.1</v>
      </c>
      <c r="C541" s="151">
        <f t="shared" si="19"/>
        <v>0</v>
      </c>
      <c r="D541" s="151"/>
      <c r="E541" s="152">
        <f t="shared" si="17"/>
        <v>0</v>
      </c>
      <c r="F541" s="196"/>
      <c r="G541" s="196"/>
      <c r="H541" s="196"/>
      <c r="I541" s="196"/>
      <c r="J541" s="196"/>
      <c r="K541" s="196"/>
      <c r="L541" s="196"/>
      <c r="M541" s="147"/>
      <c r="N541" s="147"/>
      <c r="O541" s="147"/>
      <c r="P541" s="147"/>
      <c r="Q541" s="147"/>
      <c r="R541" s="147"/>
      <c r="S541" s="147"/>
      <c r="T541" s="147"/>
      <c r="U541" s="147"/>
      <c r="V541" s="147"/>
      <c r="W541" s="147"/>
      <c r="X541" s="147"/>
      <c r="Y541" s="147"/>
      <c r="Z541" s="147"/>
      <c r="AA541" s="147"/>
      <c r="AB541" s="147"/>
      <c r="AC541" s="147"/>
      <c r="AD541" s="147"/>
      <c r="AE541" s="147"/>
      <c r="AF541" s="147"/>
      <c r="AG541" s="147"/>
      <c r="AH541" s="147"/>
      <c r="AI541" s="147"/>
      <c r="AJ541" s="147"/>
      <c r="AK541" s="147"/>
      <c r="AL541" s="147"/>
      <c r="AM541" s="147"/>
      <c r="AN541" s="147"/>
      <c r="AO541" s="147"/>
      <c r="AP541" s="147"/>
      <c r="AQ541" s="147"/>
      <c r="AR541" s="147"/>
      <c r="AS541" s="147"/>
      <c r="AT541" s="147"/>
      <c r="AU541" s="147"/>
      <c r="AV541" s="193"/>
      <c r="AW541" s="146"/>
      <c r="AX541" s="146"/>
      <c r="AY541" s="146"/>
      <c r="AZ541" s="146"/>
      <c r="BA541" s="146"/>
      <c r="BB541" s="146"/>
      <c r="BC541" s="146"/>
      <c r="BD541" s="146"/>
      <c r="BE541" s="146"/>
      <c r="BF541" s="146"/>
      <c r="BG541" s="146"/>
      <c r="BH541" s="146"/>
      <c r="BI541" s="177">
        <f>BI114</f>
        <v>0</v>
      </c>
      <c r="BJ541" s="146"/>
      <c r="BK541" s="146"/>
      <c r="BL541" s="131"/>
    </row>
    <row r="542" spans="1:64" x14ac:dyDescent="0.25">
      <c r="A542" s="195" t="s">
        <v>633</v>
      </c>
      <c r="B542" s="151">
        <v>0.1</v>
      </c>
      <c r="C542" s="151">
        <f t="shared" si="19"/>
        <v>0</v>
      </c>
      <c r="D542" s="151"/>
      <c r="E542" s="152">
        <f t="shared" si="17"/>
        <v>0</v>
      </c>
      <c r="F542" s="196"/>
      <c r="G542" s="196"/>
      <c r="H542" s="196"/>
      <c r="I542" s="196"/>
      <c r="J542" s="196"/>
      <c r="K542" s="196"/>
      <c r="L542" s="196"/>
      <c r="M542" s="147"/>
      <c r="N542" s="147"/>
      <c r="O542" s="147"/>
      <c r="P542" s="147"/>
      <c r="Q542" s="147"/>
      <c r="R542" s="147"/>
      <c r="S542" s="147"/>
      <c r="T542" s="147"/>
      <c r="U542" s="147"/>
      <c r="V542" s="147"/>
      <c r="W542" s="147"/>
      <c r="X542" s="147"/>
      <c r="Y542" s="147"/>
      <c r="Z542" s="147"/>
      <c r="AA542" s="147"/>
      <c r="AB542" s="147"/>
      <c r="AC542" s="147"/>
      <c r="AD542" s="147"/>
      <c r="AE542" s="147"/>
      <c r="AF542" s="147"/>
      <c r="AG542" s="147"/>
      <c r="AH542" s="147"/>
      <c r="AI542" s="147"/>
      <c r="AJ542" s="147"/>
      <c r="AK542" s="147"/>
      <c r="AL542" s="147"/>
      <c r="AM542" s="147"/>
      <c r="AN542" s="147"/>
      <c r="AO542" s="147"/>
      <c r="AP542" s="147"/>
      <c r="AQ542" s="147"/>
      <c r="AR542" s="147"/>
      <c r="AS542" s="147"/>
      <c r="AT542" s="147"/>
      <c r="AU542" s="147"/>
      <c r="AV542" s="193"/>
      <c r="AW542" s="146"/>
      <c r="AX542" s="146"/>
      <c r="AY542" s="146"/>
      <c r="AZ542" s="146"/>
      <c r="BA542" s="146"/>
      <c r="BB542" s="146"/>
      <c r="BC542" s="146"/>
      <c r="BD542" s="146"/>
      <c r="BE542" s="146"/>
      <c r="BF542" s="146"/>
      <c r="BG542" s="146"/>
      <c r="BH542" s="146"/>
      <c r="BI542" s="177">
        <f>BI114</f>
        <v>0</v>
      </c>
      <c r="BJ542" s="146"/>
      <c r="BK542" s="146"/>
      <c r="BL542" s="131"/>
    </row>
    <row r="543" spans="1:64" ht="3.75" customHeight="1" x14ac:dyDescent="0.25">
      <c r="A543" s="149"/>
      <c r="B543" s="151">
        <v>0.1</v>
      </c>
      <c r="C543" s="151">
        <f t="shared" si="19"/>
        <v>0</v>
      </c>
      <c r="D543" s="151"/>
      <c r="E543" s="152">
        <f t="shared" si="17"/>
        <v>0</v>
      </c>
      <c r="F543" s="192"/>
      <c r="G543" s="192"/>
      <c r="H543" s="192"/>
      <c r="I543" s="192"/>
      <c r="J543" s="192"/>
      <c r="K543" s="192"/>
      <c r="L543" s="192"/>
      <c r="M543" s="147"/>
      <c r="N543" s="147"/>
      <c r="O543" s="147"/>
      <c r="P543" s="147"/>
      <c r="Q543" s="147"/>
      <c r="R543" s="147"/>
      <c r="S543" s="147"/>
      <c r="T543" s="147"/>
      <c r="U543" s="147"/>
      <c r="V543" s="147"/>
      <c r="W543" s="147"/>
      <c r="X543" s="147"/>
      <c r="Y543" s="147"/>
      <c r="Z543" s="147"/>
      <c r="AA543" s="147"/>
      <c r="AB543" s="147"/>
      <c r="AC543" s="147"/>
      <c r="AD543" s="147"/>
      <c r="AE543" s="147"/>
      <c r="AF543" s="147"/>
      <c r="AG543" s="147"/>
      <c r="AH543" s="147"/>
      <c r="AI543" s="147"/>
      <c r="AJ543" s="147"/>
      <c r="AK543" s="147"/>
      <c r="AL543" s="147"/>
      <c r="AM543" s="147"/>
      <c r="AN543" s="147"/>
      <c r="AO543" s="147"/>
      <c r="AP543" s="147"/>
      <c r="AQ543" s="147"/>
      <c r="AR543" s="147"/>
      <c r="AS543" s="147"/>
      <c r="AT543" s="147"/>
      <c r="AU543" s="147"/>
      <c r="AV543" s="193"/>
      <c r="AW543" s="146"/>
      <c r="AX543" s="146"/>
      <c r="AY543" s="146"/>
      <c r="AZ543" s="146"/>
      <c r="BA543" s="146"/>
      <c r="BB543" s="146"/>
      <c r="BC543" s="146"/>
      <c r="BD543" s="146"/>
      <c r="BE543" s="146"/>
      <c r="BF543" s="146"/>
      <c r="BG543" s="146"/>
      <c r="BH543" s="146"/>
      <c r="BI543" s="146"/>
      <c r="BJ543" s="146"/>
      <c r="BK543" s="146"/>
      <c r="BL543" s="131"/>
    </row>
    <row r="544" spans="1:64" x14ac:dyDescent="0.25">
      <c r="A544" s="195" t="s">
        <v>634</v>
      </c>
      <c r="B544" s="151">
        <v>0.1</v>
      </c>
      <c r="C544" s="151">
        <f t="shared" si="19"/>
        <v>0</v>
      </c>
      <c r="D544" s="151"/>
      <c r="E544" s="152">
        <f t="shared" si="17"/>
        <v>0</v>
      </c>
      <c r="F544" s="196"/>
      <c r="G544" s="196"/>
      <c r="H544" s="196"/>
      <c r="I544" s="196"/>
      <c r="J544" s="196"/>
      <c r="K544" s="196"/>
      <c r="L544" s="196"/>
      <c r="M544" s="147"/>
      <c r="N544" s="147"/>
      <c r="O544" s="147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47"/>
      <c r="AC544" s="147"/>
      <c r="AD544" s="147"/>
      <c r="AE544" s="147"/>
      <c r="AF544" s="147"/>
      <c r="AG544" s="147"/>
      <c r="AH544" s="147"/>
      <c r="AI544" s="147"/>
      <c r="AJ544" s="147"/>
      <c r="AK544" s="147"/>
      <c r="AL544" s="147"/>
      <c r="AM544" s="147"/>
      <c r="AN544" s="147"/>
      <c r="AO544" s="147"/>
      <c r="AP544" s="147"/>
      <c r="AQ544" s="147"/>
      <c r="AR544" s="147"/>
      <c r="AS544" s="147"/>
      <c r="AT544" s="147"/>
      <c r="AU544" s="147"/>
      <c r="AV544" s="193"/>
      <c r="AW544" s="146"/>
      <c r="AX544" s="177">
        <f>AX114</f>
        <v>0</v>
      </c>
      <c r="AY544" s="177">
        <f>AY114</f>
        <v>0</v>
      </c>
      <c r="AZ544" s="146"/>
      <c r="BA544" s="146"/>
      <c r="BB544" s="146"/>
      <c r="BC544" s="146"/>
      <c r="BD544" s="146"/>
      <c r="BE544" s="146"/>
      <c r="BF544" s="146"/>
      <c r="BG544" s="146"/>
      <c r="BH544" s="146"/>
      <c r="BI544" s="177">
        <f>BI114</f>
        <v>0</v>
      </c>
      <c r="BJ544" s="177">
        <f>BJ114</f>
        <v>0</v>
      </c>
      <c r="BK544" s="146"/>
      <c r="BL544" s="131"/>
    </row>
    <row r="545" spans="1:64" x14ac:dyDescent="0.25">
      <c r="A545" s="195" t="s">
        <v>635</v>
      </c>
      <c r="B545" s="151">
        <v>0.1</v>
      </c>
      <c r="C545" s="151">
        <f t="shared" si="19"/>
        <v>0</v>
      </c>
      <c r="D545" s="151"/>
      <c r="E545" s="152">
        <f t="shared" si="17"/>
        <v>0</v>
      </c>
      <c r="F545" s="196"/>
      <c r="G545" s="196"/>
      <c r="H545" s="196"/>
      <c r="I545" s="196"/>
      <c r="J545" s="196"/>
      <c r="K545" s="196"/>
      <c r="L545" s="196"/>
      <c r="M545" s="147"/>
      <c r="N545" s="147"/>
      <c r="O545" s="147"/>
      <c r="P545" s="147"/>
      <c r="Q545" s="147"/>
      <c r="R545" s="147"/>
      <c r="S545" s="147"/>
      <c r="T545" s="147"/>
      <c r="U545" s="147"/>
      <c r="V545" s="147"/>
      <c r="W545" s="147"/>
      <c r="X545" s="147"/>
      <c r="Y545" s="147"/>
      <c r="Z545" s="147"/>
      <c r="AA545" s="147"/>
      <c r="AB545" s="147"/>
      <c r="AC545" s="147"/>
      <c r="AD545" s="147"/>
      <c r="AE545" s="147"/>
      <c r="AF545" s="147"/>
      <c r="AG545" s="147"/>
      <c r="AH545" s="147"/>
      <c r="AI545" s="147"/>
      <c r="AJ545" s="147"/>
      <c r="AK545" s="147"/>
      <c r="AL545" s="147"/>
      <c r="AM545" s="147"/>
      <c r="AN545" s="147"/>
      <c r="AO545" s="147"/>
      <c r="AP545" s="147"/>
      <c r="AQ545" s="147"/>
      <c r="AR545" s="147"/>
      <c r="AS545" s="147"/>
      <c r="AT545" s="147"/>
      <c r="AU545" s="147"/>
      <c r="AV545" s="193"/>
      <c r="AW545" s="146"/>
      <c r="AX545" s="146"/>
      <c r="AY545" s="146"/>
      <c r="AZ545" s="146"/>
      <c r="BA545" s="146"/>
      <c r="BB545" s="146"/>
      <c r="BC545" s="146"/>
      <c r="BD545" s="146"/>
      <c r="BE545" s="146"/>
      <c r="BF545" s="146"/>
      <c r="BG545" s="146"/>
      <c r="BH545" s="146"/>
      <c r="BI545" s="177">
        <f>BI114</f>
        <v>0</v>
      </c>
      <c r="BJ545" s="146"/>
      <c r="BK545" s="146"/>
      <c r="BL545" s="131"/>
    </row>
    <row r="546" spans="1:64" x14ac:dyDescent="0.25">
      <c r="A546" s="195" t="s">
        <v>636</v>
      </c>
      <c r="B546" s="151">
        <v>0.1</v>
      </c>
      <c r="C546" s="151">
        <f t="shared" si="19"/>
        <v>0</v>
      </c>
      <c r="D546" s="151"/>
      <c r="E546" s="152">
        <f t="shared" si="17"/>
        <v>0</v>
      </c>
      <c r="F546" s="196"/>
      <c r="G546" s="196"/>
      <c r="H546" s="196"/>
      <c r="I546" s="196"/>
      <c r="J546" s="196"/>
      <c r="K546" s="196"/>
      <c r="L546" s="196"/>
      <c r="M546" s="147"/>
      <c r="N546" s="147"/>
      <c r="O546" s="147"/>
      <c r="P546" s="147"/>
      <c r="Q546" s="147"/>
      <c r="R546" s="147"/>
      <c r="S546" s="147"/>
      <c r="T546" s="147"/>
      <c r="U546" s="147"/>
      <c r="V546" s="147"/>
      <c r="W546" s="147"/>
      <c r="X546" s="147"/>
      <c r="Y546" s="147"/>
      <c r="Z546" s="147"/>
      <c r="AA546" s="147"/>
      <c r="AB546" s="147"/>
      <c r="AC546" s="147"/>
      <c r="AD546" s="147"/>
      <c r="AE546" s="147"/>
      <c r="AF546" s="147"/>
      <c r="AG546" s="147"/>
      <c r="AH546" s="147"/>
      <c r="AI546" s="147"/>
      <c r="AJ546" s="147"/>
      <c r="AK546" s="147"/>
      <c r="AL546" s="147"/>
      <c r="AM546" s="147"/>
      <c r="AN546" s="147"/>
      <c r="AO546" s="147"/>
      <c r="AP546" s="147"/>
      <c r="AQ546" s="147"/>
      <c r="AR546" s="147"/>
      <c r="AS546" s="147"/>
      <c r="AT546" s="147"/>
      <c r="AU546" s="147"/>
      <c r="AV546" s="193"/>
      <c r="AW546" s="146"/>
      <c r="AX546" s="146"/>
      <c r="AY546" s="146"/>
      <c r="AZ546" s="146"/>
      <c r="BA546" s="146"/>
      <c r="BB546" s="146"/>
      <c r="BC546" s="146"/>
      <c r="BD546" s="146"/>
      <c r="BE546" s="146"/>
      <c r="BF546" s="146"/>
      <c r="BG546" s="146"/>
      <c r="BH546" s="146"/>
      <c r="BI546" s="177">
        <f>BI114</f>
        <v>0</v>
      </c>
      <c r="BJ546" s="146"/>
      <c r="BK546" s="146"/>
      <c r="BL546" s="131"/>
    </row>
    <row r="547" spans="1:64" ht="3.75" customHeight="1" x14ac:dyDescent="0.25">
      <c r="A547" s="149"/>
      <c r="B547" s="151">
        <v>0.1</v>
      </c>
      <c r="C547" s="151">
        <f t="shared" si="19"/>
        <v>0</v>
      </c>
      <c r="D547" s="151"/>
      <c r="E547" s="152">
        <f t="shared" si="17"/>
        <v>0</v>
      </c>
      <c r="F547" s="192"/>
      <c r="G547" s="192"/>
      <c r="H547" s="192"/>
      <c r="I547" s="192"/>
      <c r="J547" s="192"/>
      <c r="K547" s="192"/>
      <c r="L547" s="192"/>
      <c r="M547" s="147"/>
      <c r="N547" s="147"/>
      <c r="O547" s="147"/>
      <c r="P547" s="147"/>
      <c r="Q547" s="147"/>
      <c r="R547" s="147"/>
      <c r="S547" s="147"/>
      <c r="T547" s="147"/>
      <c r="U547" s="147"/>
      <c r="V547" s="147"/>
      <c r="W547" s="147"/>
      <c r="X547" s="147"/>
      <c r="Y547" s="147"/>
      <c r="Z547" s="147"/>
      <c r="AA547" s="147"/>
      <c r="AB547" s="147"/>
      <c r="AC547" s="147"/>
      <c r="AD547" s="147"/>
      <c r="AE547" s="147"/>
      <c r="AF547" s="147"/>
      <c r="AG547" s="147"/>
      <c r="AH547" s="147"/>
      <c r="AI547" s="147"/>
      <c r="AJ547" s="147"/>
      <c r="AK547" s="147"/>
      <c r="AL547" s="147"/>
      <c r="AM547" s="147"/>
      <c r="AN547" s="147"/>
      <c r="AO547" s="147"/>
      <c r="AP547" s="147"/>
      <c r="AQ547" s="147"/>
      <c r="AR547" s="147"/>
      <c r="AS547" s="147"/>
      <c r="AT547" s="147"/>
      <c r="AU547" s="147"/>
      <c r="AV547" s="193"/>
      <c r="AW547" s="146"/>
      <c r="AX547" s="146"/>
      <c r="AY547" s="146"/>
      <c r="AZ547" s="146"/>
      <c r="BA547" s="146"/>
      <c r="BB547" s="146"/>
      <c r="BC547" s="146"/>
      <c r="BD547" s="146"/>
      <c r="BE547" s="146"/>
      <c r="BF547" s="146"/>
      <c r="BG547" s="146"/>
      <c r="BH547" s="146"/>
      <c r="BI547" s="146"/>
      <c r="BJ547" s="146"/>
      <c r="BK547" s="146"/>
      <c r="BL547" s="131"/>
    </row>
    <row r="548" spans="1:64" x14ac:dyDescent="0.25">
      <c r="A548" s="195" t="s">
        <v>637</v>
      </c>
      <c r="B548" s="151">
        <v>0.1</v>
      </c>
      <c r="C548" s="151">
        <f t="shared" si="19"/>
        <v>0</v>
      </c>
      <c r="D548" s="151"/>
      <c r="E548" s="152">
        <f t="shared" si="17"/>
        <v>0</v>
      </c>
      <c r="F548" s="196"/>
      <c r="G548" s="196"/>
      <c r="H548" s="196"/>
      <c r="I548" s="196"/>
      <c r="J548" s="196"/>
      <c r="K548" s="196"/>
      <c r="L548" s="196"/>
      <c r="M548" s="147"/>
      <c r="N548" s="147"/>
      <c r="O548" s="147"/>
      <c r="P548" s="147"/>
      <c r="Q548" s="147"/>
      <c r="R548" s="147"/>
      <c r="S548" s="147"/>
      <c r="T548" s="147"/>
      <c r="U548" s="147"/>
      <c r="V548" s="147"/>
      <c r="W548" s="147"/>
      <c r="X548" s="147"/>
      <c r="Y548" s="147"/>
      <c r="Z548" s="147"/>
      <c r="AA548" s="147"/>
      <c r="AB548" s="147"/>
      <c r="AC548" s="147"/>
      <c r="AD548" s="147"/>
      <c r="AE548" s="147"/>
      <c r="AF548" s="147"/>
      <c r="AG548" s="147"/>
      <c r="AH548" s="147"/>
      <c r="AI548" s="147"/>
      <c r="AJ548" s="147"/>
      <c r="AK548" s="147"/>
      <c r="AL548" s="147"/>
      <c r="AM548" s="147"/>
      <c r="AN548" s="147"/>
      <c r="AO548" s="147"/>
      <c r="AP548" s="147"/>
      <c r="AQ548" s="147"/>
      <c r="AR548" s="147"/>
      <c r="AS548" s="147"/>
      <c r="AT548" s="147"/>
      <c r="AU548" s="147"/>
      <c r="AV548" s="193"/>
      <c r="AW548" s="146"/>
      <c r="AX548" s="177">
        <f>AX114</f>
        <v>0</v>
      </c>
      <c r="AY548" s="177">
        <f>AY114</f>
        <v>0</v>
      </c>
      <c r="AZ548" s="146"/>
      <c r="BA548" s="146"/>
      <c r="BB548" s="146"/>
      <c r="BC548" s="146"/>
      <c r="BD548" s="146"/>
      <c r="BE548" s="146"/>
      <c r="BF548" s="146"/>
      <c r="BG548" s="146"/>
      <c r="BH548" s="146"/>
      <c r="BI548" s="177">
        <f>BI114</f>
        <v>0</v>
      </c>
      <c r="BJ548" s="177">
        <f>BJ114</f>
        <v>0</v>
      </c>
      <c r="BK548" s="146"/>
      <c r="BL548" s="131"/>
    </row>
    <row r="549" spans="1:64" x14ac:dyDescent="0.25">
      <c r="A549" s="195" t="s">
        <v>638</v>
      </c>
      <c r="B549" s="151">
        <v>0.1</v>
      </c>
      <c r="C549" s="151">
        <f t="shared" si="19"/>
        <v>0</v>
      </c>
      <c r="D549" s="151"/>
      <c r="E549" s="152">
        <f t="shared" si="17"/>
        <v>0</v>
      </c>
      <c r="F549" s="196"/>
      <c r="G549" s="196"/>
      <c r="H549" s="196"/>
      <c r="I549" s="196"/>
      <c r="J549" s="196"/>
      <c r="K549" s="196"/>
      <c r="L549" s="196"/>
      <c r="M549" s="147"/>
      <c r="N549" s="147"/>
      <c r="O549" s="147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147"/>
      <c r="AC549" s="147"/>
      <c r="AD549" s="147"/>
      <c r="AE549" s="147"/>
      <c r="AF549" s="147"/>
      <c r="AG549" s="147"/>
      <c r="AH549" s="147"/>
      <c r="AI549" s="147"/>
      <c r="AJ549" s="147"/>
      <c r="AK549" s="147"/>
      <c r="AL549" s="147"/>
      <c r="AM549" s="147"/>
      <c r="AN549" s="147"/>
      <c r="AO549" s="147"/>
      <c r="AP549" s="147"/>
      <c r="AQ549" s="147"/>
      <c r="AR549" s="147"/>
      <c r="AS549" s="147"/>
      <c r="AT549" s="147"/>
      <c r="AU549" s="147"/>
      <c r="AV549" s="193"/>
      <c r="AW549" s="146"/>
      <c r="AX549" s="146"/>
      <c r="AY549" s="146"/>
      <c r="AZ549" s="146"/>
      <c r="BA549" s="146"/>
      <c r="BB549" s="146"/>
      <c r="BC549" s="146"/>
      <c r="BD549" s="146"/>
      <c r="BE549" s="146"/>
      <c r="BF549" s="146"/>
      <c r="BG549" s="146"/>
      <c r="BH549" s="146"/>
      <c r="BI549" s="177">
        <f>BI114</f>
        <v>0</v>
      </c>
      <c r="BJ549" s="146"/>
      <c r="BK549" s="146"/>
      <c r="BL549" s="131"/>
    </row>
    <row r="550" spans="1:64" x14ac:dyDescent="0.25">
      <c r="A550" s="195" t="s">
        <v>639</v>
      </c>
      <c r="B550" s="151">
        <v>0.1</v>
      </c>
      <c r="C550" s="151">
        <f t="shared" si="19"/>
        <v>0</v>
      </c>
      <c r="D550" s="151"/>
      <c r="E550" s="152">
        <f t="shared" si="17"/>
        <v>0</v>
      </c>
      <c r="F550" s="196"/>
      <c r="G550" s="196"/>
      <c r="H550" s="196"/>
      <c r="I550" s="196"/>
      <c r="J550" s="196"/>
      <c r="K550" s="196"/>
      <c r="L550" s="196"/>
      <c r="M550" s="147"/>
      <c r="N550" s="147"/>
      <c r="O550" s="147"/>
      <c r="P550" s="147"/>
      <c r="Q550" s="147"/>
      <c r="R550" s="147"/>
      <c r="S550" s="147"/>
      <c r="T550" s="147"/>
      <c r="U550" s="147"/>
      <c r="V550" s="147"/>
      <c r="W550" s="147"/>
      <c r="X550" s="147"/>
      <c r="Y550" s="147"/>
      <c r="Z550" s="147"/>
      <c r="AA550" s="147"/>
      <c r="AB550" s="147"/>
      <c r="AC550" s="147"/>
      <c r="AD550" s="147"/>
      <c r="AE550" s="147"/>
      <c r="AF550" s="147"/>
      <c r="AG550" s="147"/>
      <c r="AH550" s="147"/>
      <c r="AI550" s="147"/>
      <c r="AJ550" s="147"/>
      <c r="AK550" s="147"/>
      <c r="AL550" s="147"/>
      <c r="AM550" s="147"/>
      <c r="AN550" s="147"/>
      <c r="AO550" s="147"/>
      <c r="AP550" s="147"/>
      <c r="AQ550" s="147"/>
      <c r="AR550" s="147"/>
      <c r="AS550" s="147"/>
      <c r="AT550" s="147"/>
      <c r="AU550" s="147"/>
      <c r="AV550" s="193"/>
      <c r="AW550" s="146"/>
      <c r="AX550" s="146"/>
      <c r="AY550" s="146"/>
      <c r="AZ550" s="146"/>
      <c r="BA550" s="146"/>
      <c r="BB550" s="146"/>
      <c r="BC550" s="146"/>
      <c r="BD550" s="146"/>
      <c r="BE550" s="146"/>
      <c r="BF550" s="146"/>
      <c r="BG550" s="146"/>
      <c r="BH550" s="146"/>
      <c r="BI550" s="177">
        <f>BI114</f>
        <v>0</v>
      </c>
      <c r="BJ550" s="146"/>
      <c r="BK550" s="146"/>
      <c r="BL550" s="131"/>
    </row>
    <row r="551" spans="1:64" x14ac:dyDescent="0.25">
      <c r="A551" s="149"/>
      <c r="B551" s="151">
        <v>0.1</v>
      </c>
      <c r="C551" s="151">
        <f t="shared" si="19"/>
        <v>0</v>
      </c>
      <c r="D551" s="151"/>
      <c r="E551" s="152">
        <f t="shared" si="17"/>
        <v>0</v>
      </c>
      <c r="F551" s="192"/>
      <c r="G551" s="192"/>
      <c r="H551" s="192"/>
      <c r="I551" s="192"/>
      <c r="J551" s="192"/>
      <c r="K551" s="192"/>
      <c r="L551" s="192"/>
      <c r="M551" s="147"/>
      <c r="N551" s="147"/>
      <c r="O551" s="147"/>
      <c r="P551" s="147"/>
      <c r="Q551" s="147"/>
      <c r="R551" s="147"/>
      <c r="S551" s="147"/>
      <c r="T551" s="147"/>
      <c r="U551" s="147"/>
      <c r="V551" s="147"/>
      <c r="W551" s="147"/>
      <c r="X551" s="147"/>
      <c r="Y551" s="147"/>
      <c r="Z551" s="147"/>
      <c r="AA551" s="147"/>
      <c r="AB551" s="147"/>
      <c r="AC551" s="147"/>
      <c r="AD551" s="147"/>
      <c r="AE551" s="147"/>
      <c r="AF551" s="147"/>
      <c r="AG551" s="147"/>
      <c r="AH551" s="147"/>
      <c r="AI551" s="147"/>
      <c r="AJ551" s="147"/>
      <c r="AK551" s="147"/>
      <c r="AL551" s="147"/>
      <c r="AM551" s="147"/>
      <c r="AN551" s="147"/>
      <c r="AO551" s="147"/>
      <c r="AP551" s="147"/>
      <c r="AQ551" s="147"/>
      <c r="AR551" s="147"/>
      <c r="AS551" s="147"/>
      <c r="AT551" s="147"/>
      <c r="AU551" s="147"/>
      <c r="AV551" s="193"/>
      <c r="AW551" s="146"/>
      <c r="AX551" s="146"/>
      <c r="AY551" s="146"/>
      <c r="AZ551" s="146"/>
      <c r="BA551" s="146"/>
      <c r="BB551" s="146"/>
      <c r="BC551" s="146"/>
      <c r="BD551" s="146"/>
      <c r="BE551" s="146"/>
      <c r="BF551" s="146"/>
      <c r="BG551" s="146"/>
      <c r="BH551" s="146"/>
      <c r="BI551" s="146"/>
      <c r="BJ551" s="146"/>
      <c r="BK551" s="146"/>
      <c r="BL551" s="131"/>
    </row>
    <row r="552" spans="1:64" x14ac:dyDescent="0.25">
      <c r="A552" s="195" t="s">
        <v>640</v>
      </c>
      <c r="B552" s="151">
        <v>0.1</v>
      </c>
      <c r="C552" s="151">
        <f t="shared" si="19"/>
        <v>0</v>
      </c>
      <c r="D552" s="151"/>
      <c r="E552" s="152">
        <f t="shared" si="17"/>
        <v>8.0000029999999995</v>
      </c>
      <c r="F552" s="160">
        <v>3</v>
      </c>
      <c r="G552" s="159">
        <v>9.9999999999999995E-7</v>
      </c>
      <c r="H552" s="160">
        <v>9.9999999999999995E-7</v>
      </c>
      <c r="I552" s="160">
        <v>0</v>
      </c>
      <c r="J552" s="160">
        <v>4</v>
      </c>
      <c r="K552" s="159">
        <v>9.9999999999999995E-7</v>
      </c>
      <c r="L552" s="160">
        <v>1</v>
      </c>
      <c r="M552" s="147"/>
      <c r="N552" s="147"/>
      <c r="O552" s="147"/>
      <c r="P552" s="147"/>
      <c r="Q552" s="147"/>
      <c r="R552" s="147"/>
      <c r="S552" s="147"/>
      <c r="T552" s="147"/>
      <c r="U552" s="147"/>
      <c r="V552" s="147"/>
      <c r="W552" s="147"/>
      <c r="X552" s="147"/>
      <c r="Y552" s="147"/>
      <c r="Z552" s="147"/>
      <c r="AA552" s="147"/>
      <c r="AB552" s="147"/>
      <c r="AC552" s="147"/>
      <c r="AD552" s="147"/>
      <c r="AE552" s="147"/>
      <c r="AF552" s="147"/>
      <c r="AG552" s="147"/>
      <c r="AH552" s="147"/>
      <c r="AI552" s="147"/>
      <c r="AJ552" s="147"/>
      <c r="AK552" s="147"/>
      <c r="AL552" s="147"/>
      <c r="AM552" s="147"/>
      <c r="AN552" s="147"/>
      <c r="AO552" s="147"/>
      <c r="AP552" s="147"/>
      <c r="AQ552" s="147"/>
      <c r="AR552" s="147"/>
      <c r="AS552" s="147"/>
      <c r="AT552" s="147"/>
      <c r="AU552" s="147"/>
      <c r="AV552" s="193"/>
      <c r="AW552" s="146"/>
      <c r="AX552" s="146"/>
      <c r="AY552" s="146"/>
      <c r="AZ552" s="146"/>
      <c r="BA552" s="146"/>
      <c r="BB552" s="146"/>
      <c r="BC552" s="146"/>
      <c r="BD552" s="146"/>
      <c r="BE552" s="146"/>
      <c r="BF552" s="146"/>
      <c r="BG552" s="146"/>
      <c r="BH552" s="146"/>
      <c r="BI552" s="146"/>
      <c r="BJ552" s="146"/>
      <c r="BK552" s="146"/>
      <c r="BL552" s="131"/>
    </row>
    <row r="553" spans="1:64" x14ac:dyDescent="0.25">
      <c r="A553" s="195" t="s">
        <v>641</v>
      </c>
      <c r="B553" s="151">
        <v>0.1</v>
      </c>
      <c r="C553" s="151">
        <f t="shared" si="19"/>
        <v>0</v>
      </c>
      <c r="D553" s="151"/>
      <c r="E553" s="152">
        <f t="shared" si="17"/>
        <v>0</v>
      </c>
      <c r="F553" s="196"/>
      <c r="G553" s="196"/>
      <c r="H553" s="196"/>
      <c r="I553" s="196"/>
      <c r="J553" s="196"/>
      <c r="K553" s="196"/>
      <c r="L553" s="196"/>
      <c r="M553" s="147"/>
      <c r="N553" s="147"/>
      <c r="O553" s="147"/>
      <c r="P553" s="147"/>
      <c r="Q553" s="147"/>
      <c r="R553" s="147"/>
      <c r="S553" s="147"/>
      <c r="T553" s="147"/>
      <c r="U553" s="147"/>
      <c r="V553" s="147"/>
      <c r="W553" s="147"/>
      <c r="X553" s="147"/>
      <c r="Y553" s="147"/>
      <c r="Z553" s="147"/>
      <c r="AA553" s="147"/>
      <c r="AB553" s="147"/>
      <c r="AC553" s="147"/>
      <c r="AD553" s="147"/>
      <c r="AE553" s="147"/>
      <c r="AF553" s="147"/>
      <c r="AG553" s="147"/>
      <c r="AH553" s="147"/>
      <c r="AI553" s="147"/>
      <c r="AJ553" s="147"/>
      <c r="AK553" s="147"/>
      <c r="AL553" s="147"/>
      <c r="AM553" s="147"/>
      <c r="AN553" s="147"/>
      <c r="AO553" s="147"/>
      <c r="AP553" s="147"/>
      <c r="AQ553" s="147"/>
      <c r="AR553" s="147"/>
      <c r="AS553" s="147"/>
      <c r="AT553" s="147"/>
      <c r="AU553" s="147"/>
      <c r="AV553" s="193"/>
      <c r="AW553" s="146"/>
      <c r="AX553" s="146"/>
      <c r="AY553" s="146"/>
      <c r="AZ553" s="146"/>
      <c r="BA553" s="146"/>
      <c r="BB553" s="146"/>
      <c r="BC553" s="146"/>
      <c r="BD553" s="146"/>
      <c r="BE553" s="146"/>
      <c r="BF553" s="146"/>
      <c r="BG553" s="146"/>
      <c r="BH553" s="146"/>
      <c r="BI553" s="146"/>
      <c r="BJ553" s="146"/>
      <c r="BK553" s="146"/>
      <c r="BL553" s="131"/>
    </row>
    <row r="554" spans="1:64" x14ac:dyDescent="0.25">
      <c r="A554" s="202" t="s">
        <v>642</v>
      </c>
      <c r="B554" s="186">
        <f>SUM(AW554:BK554)</f>
        <v>0</v>
      </c>
      <c r="C554" s="186">
        <f>SUM(AX554:BL554)</f>
        <v>0</v>
      </c>
      <c r="D554" s="203"/>
      <c r="E554" s="203"/>
      <c r="F554" s="203"/>
      <c r="G554" s="203"/>
      <c r="H554" s="203"/>
      <c r="I554" s="203"/>
      <c r="J554" s="203"/>
      <c r="K554" s="203"/>
      <c r="L554" s="203"/>
      <c r="M554" s="147"/>
      <c r="N554" s="147"/>
      <c r="O554" s="147"/>
      <c r="P554" s="147"/>
      <c r="Q554" s="147"/>
      <c r="R554" s="147"/>
      <c r="S554" s="147"/>
      <c r="T554" s="147"/>
      <c r="U554" s="147"/>
      <c r="V554" s="147"/>
      <c r="W554" s="147"/>
      <c r="X554" s="147"/>
      <c r="Y554" s="147"/>
      <c r="Z554" s="147"/>
      <c r="AA554" s="147"/>
      <c r="AB554" s="147"/>
      <c r="AC554" s="147"/>
      <c r="AD554" s="147"/>
      <c r="AE554" s="147"/>
      <c r="AF554" s="147"/>
      <c r="AG554" s="147"/>
      <c r="AH554" s="147"/>
      <c r="AI554" s="147"/>
      <c r="AJ554" s="147"/>
      <c r="AK554" s="147"/>
      <c r="AL554" s="147"/>
      <c r="AM554" s="147"/>
      <c r="AN554" s="147"/>
      <c r="AO554" s="147"/>
      <c r="AP554" s="147"/>
      <c r="AQ554" s="147"/>
      <c r="AR554" s="147"/>
      <c r="AS554" s="147"/>
      <c r="AT554" s="147"/>
      <c r="AU554" s="147"/>
      <c r="AV554" s="193"/>
      <c r="AW554" s="146"/>
      <c r="AX554" s="146"/>
      <c r="AY554" s="146"/>
      <c r="AZ554" s="146"/>
      <c r="BA554" s="146"/>
      <c r="BB554" s="146"/>
      <c r="BC554" s="146"/>
      <c r="BD554" s="146"/>
      <c r="BE554" s="146"/>
      <c r="BF554" s="146"/>
      <c r="BG554" s="146"/>
      <c r="BH554" s="146"/>
      <c r="BI554" s="146"/>
      <c r="BJ554" s="146"/>
      <c r="BK554" s="146"/>
      <c r="BL554" s="131"/>
    </row>
    <row r="555" spans="1:64" s="131" customFormat="1" x14ac:dyDescent="0.25">
      <c r="A555" s="187"/>
      <c r="B555" s="188"/>
      <c r="C555" s="188"/>
      <c r="D555" s="188"/>
      <c r="E555" s="188"/>
      <c r="F555" s="188"/>
      <c r="G555" s="188"/>
      <c r="H555" s="188"/>
      <c r="I555" s="188"/>
      <c r="J555" s="188"/>
      <c r="K555" s="188"/>
      <c r="L555" s="188"/>
      <c r="M555" s="189"/>
      <c r="N555" s="189"/>
      <c r="O555" s="189"/>
      <c r="P555" s="189"/>
      <c r="Q555" s="189"/>
      <c r="R555" s="189"/>
      <c r="S555" s="189"/>
      <c r="T555" s="189"/>
      <c r="U555" s="189"/>
      <c r="V555" s="189"/>
      <c r="W555" s="189"/>
      <c r="X555" s="189"/>
      <c r="Y555" s="189"/>
      <c r="Z555" s="189"/>
      <c r="AA555" s="189"/>
      <c r="AB555" s="189"/>
      <c r="AC555" s="189"/>
      <c r="AD555" s="189"/>
      <c r="AE555" s="189"/>
      <c r="AF555" s="189"/>
      <c r="AG555" s="189"/>
      <c r="AH555" s="189"/>
      <c r="AI555" s="189"/>
      <c r="AJ555" s="189"/>
      <c r="AK555" s="189"/>
      <c r="AL555" s="189"/>
      <c r="AM555" s="189"/>
      <c r="AN555" s="189"/>
      <c r="AO555" s="189"/>
      <c r="AP555" s="189"/>
      <c r="AQ555" s="189"/>
      <c r="AR555" s="189"/>
      <c r="AS555" s="189"/>
      <c r="AT555" s="189"/>
      <c r="AU555" s="189"/>
      <c r="AW555" s="189"/>
      <c r="AX555" s="189"/>
      <c r="AY555" s="189"/>
      <c r="AZ555" s="189"/>
      <c r="BA555" s="189"/>
      <c r="BB555" s="189"/>
      <c r="BC555" s="189"/>
      <c r="BD555" s="189"/>
      <c r="BE555" s="189"/>
      <c r="BF555" s="189"/>
      <c r="BG555" s="189"/>
      <c r="BH555" s="189"/>
      <c r="BI555" s="189"/>
      <c r="BJ555" s="189"/>
      <c r="BK555" s="189"/>
    </row>
    <row r="556" spans="1:64" s="134" customFormat="1" x14ac:dyDescent="0.25">
      <c r="A556" s="204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205"/>
      <c r="Z556" s="205"/>
      <c r="AA556" s="205"/>
      <c r="AB556" s="205"/>
      <c r="AC556" s="205"/>
      <c r="AD556" s="205"/>
      <c r="AE556" s="205"/>
      <c r="AF556" s="205"/>
      <c r="AG556" s="205"/>
      <c r="AH556" s="205"/>
      <c r="AI556" s="205"/>
      <c r="AJ556" s="205"/>
      <c r="AK556" s="205"/>
      <c r="AL556" s="205"/>
      <c r="AM556" s="205"/>
      <c r="AN556" s="205"/>
      <c r="AO556" s="205"/>
      <c r="AP556" s="205"/>
      <c r="AQ556" s="205"/>
      <c r="AR556" s="205"/>
      <c r="AS556" s="205"/>
      <c r="AT556" s="205"/>
      <c r="AU556" s="205"/>
      <c r="AW556" s="205"/>
      <c r="AX556" s="205"/>
      <c r="AY556" s="205"/>
      <c r="AZ556" s="205"/>
      <c r="BA556" s="205"/>
      <c r="BB556" s="205"/>
      <c r="BC556" s="205"/>
      <c r="BD556" s="205"/>
      <c r="BE556" s="205"/>
      <c r="BF556" s="205"/>
      <c r="BG556" s="205"/>
      <c r="BH556" s="205"/>
      <c r="BI556" s="205"/>
      <c r="BJ556" s="205"/>
      <c r="BK556" s="205"/>
    </row>
    <row r="557" spans="1:64" s="134" customFormat="1" x14ac:dyDescent="0.25">
      <c r="A557" s="204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205"/>
      <c r="AA557" s="205"/>
      <c r="AB557" s="205"/>
      <c r="AC557" s="205"/>
      <c r="AD557" s="205"/>
      <c r="AE557" s="205"/>
      <c r="AF557" s="205"/>
      <c r="AG557" s="205"/>
      <c r="AH557" s="205"/>
      <c r="AI557" s="205"/>
      <c r="AJ557" s="205"/>
      <c r="AK557" s="205"/>
      <c r="AL557" s="205"/>
      <c r="AM557" s="205"/>
      <c r="AN557" s="205"/>
      <c r="AO557" s="205"/>
      <c r="AP557" s="205"/>
      <c r="AQ557" s="205"/>
      <c r="AR557" s="205"/>
      <c r="AS557" s="205"/>
      <c r="AT557" s="205"/>
      <c r="AU557" s="205"/>
      <c r="AW557" s="205"/>
      <c r="AX557" s="205"/>
      <c r="AY557" s="205"/>
      <c r="AZ557" s="205"/>
      <c r="BA557" s="205"/>
      <c r="BB557" s="205"/>
      <c r="BC557" s="205"/>
      <c r="BD557" s="205"/>
      <c r="BE557" s="205"/>
      <c r="BF557" s="205"/>
      <c r="BG557" s="205"/>
      <c r="BH557" s="205"/>
      <c r="BI557" s="205"/>
      <c r="BJ557" s="205"/>
      <c r="BK557" s="205"/>
    </row>
    <row r="558" spans="1:64" s="134" customFormat="1" x14ac:dyDescent="0.25">
      <c r="A558" s="204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205"/>
      <c r="Z558" s="205"/>
      <c r="AA558" s="205"/>
      <c r="AB558" s="205"/>
      <c r="AC558" s="205"/>
      <c r="AD558" s="205"/>
      <c r="AE558" s="205"/>
      <c r="AF558" s="205"/>
      <c r="AG558" s="205"/>
      <c r="AH558" s="205"/>
      <c r="AI558" s="205"/>
      <c r="AJ558" s="205"/>
      <c r="AK558" s="205"/>
      <c r="AL558" s="205"/>
      <c r="AM558" s="205"/>
      <c r="AN558" s="205"/>
      <c r="AO558" s="205"/>
      <c r="AP558" s="205"/>
      <c r="AQ558" s="205"/>
      <c r="AR558" s="205"/>
      <c r="AS558" s="205"/>
      <c r="AT558" s="205"/>
      <c r="AU558" s="205"/>
      <c r="AW558" s="205"/>
      <c r="AX558" s="205"/>
      <c r="AY558" s="205"/>
      <c r="AZ558" s="205"/>
      <c r="BA558" s="205"/>
      <c r="BB558" s="205"/>
      <c r="BC558" s="205"/>
      <c r="BD558" s="205"/>
      <c r="BE558" s="205"/>
      <c r="BF558" s="205"/>
      <c r="BG558" s="205"/>
      <c r="BH558" s="205"/>
      <c r="BI558" s="205"/>
      <c r="BJ558" s="205"/>
      <c r="BK558" s="205"/>
    </row>
    <row r="559" spans="1:64" s="134" customFormat="1" x14ac:dyDescent="0.25">
      <c r="A559" s="204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205"/>
      <c r="Z559" s="205"/>
      <c r="AA559" s="205"/>
      <c r="AB559" s="205"/>
      <c r="AC559" s="205"/>
      <c r="AD559" s="205"/>
      <c r="AE559" s="205"/>
      <c r="AF559" s="205"/>
      <c r="AG559" s="205"/>
      <c r="AH559" s="205"/>
      <c r="AI559" s="205"/>
      <c r="AJ559" s="205"/>
      <c r="AK559" s="205"/>
      <c r="AL559" s="205"/>
      <c r="AM559" s="205"/>
      <c r="AN559" s="205"/>
      <c r="AO559" s="205"/>
      <c r="AP559" s="205"/>
      <c r="AQ559" s="205"/>
      <c r="AR559" s="205"/>
      <c r="AS559" s="205"/>
      <c r="AT559" s="205"/>
      <c r="AU559" s="205"/>
      <c r="AW559" s="205"/>
      <c r="AX559" s="205"/>
      <c r="AY559" s="205"/>
      <c r="AZ559" s="205"/>
      <c r="BA559" s="205"/>
      <c r="BB559" s="205"/>
      <c r="BC559" s="205"/>
      <c r="BD559" s="205"/>
      <c r="BE559" s="205"/>
      <c r="BF559" s="205"/>
      <c r="BG559" s="205"/>
      <c r="BH559" s="205"/>
      <c r="BI559" s="205"/>
      <c r="BJ559" s="205"/>
      <c r="BK559" s="205"/>
    </row>
    <row r="560" spans="1:64" s="134" customFormat="1" x14ac:dyDescent="0.25">
      <c r="A560" s="204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205"/>
      <c r="Z560" s="205"/>
      <c r="AA560" s="205"/>
      <c r="AB560" s="205"/>
      <c r="AC560" s="205"/>
      <c r="AD560" s="205"/>
      <c r="AE560" s="205"/>
      <c r="AF560" s="205"/>
      <c r="AG560" s="205"/>
      <c r="AH560" s="205"/>
      <c r="AI560" s="205"/>
      <c r="AJ560" s="205"/>
      <c r="AK560" s="205"/>
      <c r="AL560" s="205"/>
      <c r="AM560" s="205"/>
      <c r="AN560" s="205"/>
      <c r="AO560" s="205"/>
      <c r="AP560" s="205"/>
      <c r="AQ560" s="205"/>
      <c r="AR560" s="205"/>
      <c r="AS560" s="205"/>
      <c r="AT560" s="205"/>
      <c r="AU560" s="205"/>
      <c r="AW560" s="205"/>
      <c r="AX560" s="205"/>
      <c r="AY560" s="205"/>
      <c r="AZ560" s="205"/>
      <c r="BA560" s="205"/>
      <c r="BB560" s="205"/>
      <c r="BC560" s="205"/>
      <c r="BD560" s="205"/>
      <c r="BE560" s="205"/>
      <c r="BF560" s="205"/>
      <c r="BG560" s="205"/>
      <c r="BH560" s="205"/>
      <c r="BI560" s="205"/>
      <c r="BJ560" s="205"/>
      <c r="BK560" s="205"/>
    </row>
    <row r="561" spans="1:63" s="134" customFormat="1" x14ac:dyDescent="0.25">
      <c r="A561" s="204"/>
      <c r="M561" s="205"/>
      <c r="N561" s="205"/>
      <c r="O561" s="205"/>
      <c r="P561" s="205"/>
      <c r="Q561" s="205"/>
      <c r="R561" s="205"/>
      <c r="S561" s="205"/>
      <c r="T561" s="205"/>
      <c r="U561" s="205"/>
      <c r="V561" s="205"/>
      <c r="W561" s="205"/>
      <c r="X561" s="205"/>
      <c r="Y561" s="205"/>
      <c r="Z561" s="205"/>
      <c r="AA561" s="205"/>
      <c r="AB561" s="205"/>
      <c r="AC561" s="205"/>
      <c r="AD561" s="205"/>
      <c r="AE561" s="205"/>
      <c r="AF561" s="205"/>
      <c r="AG561" s="205"/>
      <c r="AH561" s="205"/>
      <c r="AI561" s="205"/>
      <c r="AJ561" s="205"/>
      <c r="AK561" s="205"/>
      <c r="AL561" s="205"/>
      <c r="AM561" s="205"/>
      <c r="AN561" s="205"/>
      <c r="AO561" s="205"/>
      <c r="AP561" s="205"/>
      <c r="AQ561" s="205"/>
      <c r="AR561" s="205"/>
      <c r="AS561" s="205"/>
      <c r="AT561" s="205"/>
      <c r="AU561" s="205"/>
      <c r="AW561" s="205"/>
      <c r="AX561" s="205"/>
      <c r="AY561" s="205"/>
      <c r="AZ561" s="205"/>
      <c r="BA561" s="205"/>
      <c r="BB561" s="205"/>
      <c r="BC561" s="205"/>
      <c r="BD561" s="205"/>
      <c r="BE561" s="205"/>
      <c r="BF561" s="205"/>
      <c r="BG561" s="205"/>
      <c r="BH561" s="205"/>
      <c r="BI561" s="205"/>
      <c r="BJ561" s="205"/>
      <c r="BK561" s="205"/>
    </row>
    <row r="562" spans="1:63" s="134" customFormat="1" x14ac:dyDescent="0.25">
      <c r="A562" s="204"/>
      <c r="M562" s="205"/>
      <c r="N562" s="205"/>
      <c r="O562" s="205"/>
      <c r="P562" s="205"/>
      <c r="Q562" s="205"/>
      <c r="R562" s="205"/>
      <c r="S562" s="205"/>
      <c r="T562" s="205"/>
      <c r="U562" s="205"/>
      <c r="V562" s="205"/>
      <c r="W562" s="205"/>
      <c r="X562" s="205"/>
      <c r="Y562" s="205"/>
      <c r="Z562" s="205"/>
      <c r="AA562" s="205"/>
      <c r="AB562" s="205"/>
      <c r="AC562" s="205"/>
      <c r="AD562" s="205"/>
      <c r="AE562" s="205"/>
      <c r="AF562" s="205"/>
      <c r="AG562" s="205"/>
      <c r="AH562" s="205"/>
      <c r="AI562" s="205"/>
      <c r="AJ562" s="205"/>
      <c r="AK562" s="205"/>
      <c r="AL562" s="205"/>
      <c r="AM562" s="205"/>
      <c r="AN562" s="205"/>
      <c r="AO562" s="205"/>
      <c r="AP562" s="205"/>
      <c r="AQ562" s="205"/>
      <c r="AR562" s="205"/>
      <c r="AS562" s="205"/>
      <c r="AT562" s="205"/>
      <c r="AU562" s="205"/>
      <c r="AW562" s="205"/>
      <c r="AX562" s="205"/>
      <c r="AY562" s="205"/>
      <c r="AZ562" s="205"/>
      <c r="BA562" s="205"/>
      <c r="BB562" s="205"/>
      <c r="BC562" s="205"/>
      <c r="BD562" s="205"/>
      <c r="BE562" s="205"/>
      <c r="BF562" s="205"/>
      <c r="BG562" s="205"/>
      <c r="BH562" s="205"/>
      <c r="BI562" s="205"/>
      <c r="BJ562" s="205"/>
      <c r="BK562" s="205"/>
    </row>
    <row r="563" spans="1:63" s="134" customFormat="1" x14ac:dyDescent="0.25">
      <c r="A563" s="204"/>
      <c r="M563" s="205"/>
      <c r="N563" s="205"/>
      <c r="O563" s="205"/>
      <c r="P563" s="205"/>
      <c r="Q563" s="205"/>
      <c r="R563" s="205"/>
      <c r="S563" s="205"/>
      <c r="T563" s="205"/>
      <c r="U563" s="205"/>
      <c r="V563" s="205"/>
      <c r="W563" s="205"/>
      <c r="X563" s="205"/>
      <c r="Y563" s="205"/>
      <c r="Z563" s="205"/>
      <c r="AA563" s="205"/>
      <c r="AB563" s="205"/>
      <c r="AC563" s="205"/>
      <c r="AD563" s="205"/>
      <c r="AE563" s="205"/>
      <c r="AF563" s="205"/>
      <c r="AG563" s="205"/>
      <c r="AH563" s="205"/>
      <c r="AI563" s="205"/>
      <c r="AJ563" s="205"/>
      <c r="AK563" s="205"/>
      <c r="AL563" s="205"/>
      <c r="AM563" s="205"/>
      <c r="AN563" s="205"/>
      <c r="AO563" s="205"/>
      <c r="AP563" s="205"/>
      <c r="AQ563" s="205"/>
      <c r="AR563" s="205"/>
      <c r="AS563" s="205"/>
      <c r="AT563" s="205"/>
      <c r="AU563" s="205"/>
      <c r="AW563" s="205"/>
      <c r="AX563" s="205"/>
      <c r="AY563" s="205"/>
      <c r="AZ563" s="205"/>
      <c r="BA563" s="205"/>
      <c r="BB563" s="205"/>
      <c r="BC563" s="205"/>
      <c r="BD563" s="205"/>
      <c r="BE563" s="205"/>
      <c r="BF563" s="205"/>
      <c r="BG563" s="205"/>
      <c r="BH563" s="205"/>
      <c r="BI563" s="205"/>
      <c r="BJ563" s="205"/>
      <c r="BK563" s="205"/>
    </row>
    <row r="564" spans="1:63" x14ac:dyDescent="0.25">
      <c r="A564" s="20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</row>
    <row r="565" spans="1:63" x14ac:dyDescent="0.25">
      <c r="A565" s="20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</row>
    <row r="566" spans="1:63" x14ac:dyDescent="0.25">
      <c r="A566" s="207"/>
    </row>
    <row r="567" spans="1:63" x14ac:dyDescent="0.25">
      <c r="A567" s="207"/>
    </row>
    <row r="568" spans="1:63" x14ac:dyDescent="0.25">
      <c r="A568" s="207"/>
    </row>
  </sheetData>
  <dataConsolidate link="1"/>
  <dataValidations count="1">
    <dataValidation type="list" allowBlank="1" showInputMessage="1" sqref="A1:A1048576" xr:uid="{53EC0C08-1067-4D0B-B395-6DB0B8138359}">
      <formula1>#REF!</formula1>
    </dataValidation>
  </dataValidations>
  <pageMargins left="0.7" right="0.7" top="0.75" bottom="0.75" header="0.3" footer="0.3"/>
  <pageSetup paperSize="8" scale="16" fitToHeight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C17F-C5BE-4A8B-A3A3-2164EAFC36B0}">
  <sheetPr codeName="Feuil5">
    <pageSetUpPr fitToPage="1"/>
  </sheetPr>
  <dimension ref="A2:N41"/>
  <sheetViews>
    <sheetView tabSelected="1" zoomScale="50" zoomScaleNormal="50" workbookViewId="0">
      <pane ySplit="12" topLeftCell="A13" activePane="bottomLeft" state="frozen"/>
      <selection activeCell="K13" sqref="K13"/>
      <selection pane="bottomLeft" activeCell="J18" sqref="J18"/>
    </sheetView>
  </sheetViews>
  <sheetFormatPr baseColWidth="10" defaultColWidth="11.42578125" defaultRowHeight="15" outlineLevelRow="1" outlineLevelCol="1" x14ac:dyDescent="0.25"/>
  <cols>
    <col min="1" max="1" width="16.7109375" style="8" customWidth="1"/>
    <col min="2" max="2" width="21.7109375" style="8" customWidth="1"/>
    <col min="3" max="3" width="21.7109375" style="8" customWidth="1" outlineLevel="1"/>
    <col min="4" max="4" width="19.85546875" style="8" customWidth="1" outlineLevel="1"/>
    <col min="5" max="5" width="11.42578125" style="8"/>
    <col min="6" max="6" width="15.7109375" style="8" customWidth="1"/>
    <col min="7" max="7" width="18.42578125" style="8" customWidth="1"/>
    <col min="8" max="12" width="15.7109375" style="8" customWidth="1"/>
    <col min="13" max="13" width="51.5703125" style="8" customWidth="1"/>
    <col min="14" max="14" width="22.42578125" style="8" customWidth="1"/>
    <col min="15" max="16384" width="11.42578125" style="8"/>
  </cols>
  <sheetData>
    <row r="2" spans="1:14" x14ac:dyDescent="0.25">
      <c r="G2" s="211" t="str">
        <f>Zone!B1</f>
        <v>test</v>
      </c>
      <c r="H2" s="211"/>
      <c r="I2" s="211"/>
      <c r="J2" s="211"/>
      <c r="K2" s="211"/>
      <c r="L2" s="211"/>
      <c r="M2" s="211"/>
    </row>
    <row r="3" spans="1:14" x14ac:dyDescent="0.25">
      <c r="G3" s="211"/>
      <c r="H3" s="211"/>
      <c r="I3" s="211"/>
      <c r="J3" s="211"/>
      <c r="K3" s="211"/>
      <c r="L3" s="211"/>
      <c r="M3" s="211"/>
    </row>
    <row r="4" spans="1:14" x14ac:dyDescent="0.25">
      <c r="G4" s="211"/>
      <c r="H4" s="211"/>
      <c r="I4" s="211"/>
      <c r="J4" s="211"/>
      <c r="K4" s="211"/>
      <c r="L4" s="211"/>
      <c r="M4" s="211"/>
    </row>
    <row r="5" spans="1:14" x14ac:dyDescent="0.25">
      <c r="A5" s="208"/>
      <c r="B5" s="208"/>
      <c r="G5" s="211"/>
      <c r="H5" s="211"/>
      <c r="I5" s="211"/>
      <c r="J5" s="211"/>
      <c r="K5" s="211"/>
      <c r="L5" s="211"/>
      <c r="M5" s="211"/>
    </row>
    <row r="6" spans="1:14" x14ac:dyDescent="0.25">
      <c r="A6" s="208"/>
      <c r="B6" s="208"/>
      <c r="G6" s="211"/>
      <c r="H6" s="211"/>
      <c r="I6" s="211"/>
      <c r="J6" s="211"/>
      <c r="K6" s="211"/>
      <c r="L6" s="211"/>
      <c r="M6" s="211"/>
    </row>
    <row r="7" spans="1:14" x14ac:dyDescent="0.25">
      <c r="A7" s="208"/>
      <c r="B7" s="208"/>
      <c r="G7" s="211"/>
      <c r="H7" s="211"/>
      <c r="I7" s="211"/>
      <c r="J7" s="211"/>
      <c r="K7" s="211"/>
      <c r="L7" s="211"/>
      <c r="M7" s="211"/>
    </row>
    <row r="8" spans="1:14" x14ac:dyDescent="0.25">
      <c r="A8" s="208"/>
      <c r="B8" s="208"/>
    </row>
    <row r="9" spans="1:14" ht="26.25" x14ac:dyDescent="0.4">
      <c r="A9" s="212"/>
      <c r="B9" s="212"/>
      <c r="C9" s="212"/>
      <c r="D9" s="212"/>
      <c r="E9" s="9"/>
      <c r="F9" s="213">
        <f ca="1">TODAY()</f>
        <v>43858</v>
      </c>
      <c r="G9" s="213"/>
    </row>
    <row r="10" spans="1:14" ht="15.75" thickBot="1" x14ac:dyDescent="0.3"/>
    <row r="11" spans="1:14" ht="49.5" customHeight="1" thickTop="1" x14ac:dyDescent="0.35">
      <c r="A11" s="214" t="s">
        <v>45</v>
      </c>
      <c r="B11" s="215"/>
      <c r="C11" s="215"/>
      <c r="D11" s="215"/>
      <c r="E11" s="10"/>
      <c r="F11" s="216" t="s">
        <v>46</v>
      </c>
      <c r="G11" s="217"/>
      <c r="H11" s="217"/>
      <c r="I11" s="217"/>
      <c r="J11" s="217"/>
      <c r="K11" s="217"/>
      <c r="L11" s="217"/>
      <c r="M11" s="217"/>
      <c r="N11" s="218"/>
    </row>
    <row r="12" spans="1:14" ht="86.25" customHeight="1" thickBot="1" x14ac:dyDescent="0.3">
      <c r="A12" s="11" t="s">
        <v>47</v>
      </c>
      <c r="B12" s="12" t="s">
        <v>48</v>
      </c>
      <c r="C12" s="13" t="s">
        <v>49</v>
      </c>
      <c r="D12" s="14" t="s">
        <v>50</v>
      </c>
      <c r="E12" s="15"/>
      <c r="F12" s="16" t="s">
        <v>51</v>
      </c>
      <c r="G12" s="16" t="s">
        <v>52</v>
      </c>
      <c r="H12" s="16" t="s">
        <v>53</v>
      </c>
      <c r="I12" s="16" t="s">
        <v>54</v>
      </c>
      <c r="J12" s="16" t="s">
        <v>55</v>
      </c>
      <c r="K12" s="16" t="s">
        <v>56</v>
      </c>
      <c r="L12" s="16" t="s">
        <v>57</v>
      </c>
      <c r="M12" s="17" t="s">
        <v>58</v>
      </c>
      <c r="N12" s="18" t="s">
        <v>59</v>
      </c>
    </row>
    <row r="13" spans="1:14" ht="24.75" outlineLevel="1" thickTop="1" thickBot="1" x14ac:dyDescent="0.3">
      <c r="A13" s="81" t="s">
        <v>5</v>
      </c>
      <c r="B13" s="81" t="s">
        <v>6</v>
      </c>
      <c r="C13" s="19" t="s">
        <v>60</v>
      </c>
      <c r="D13" s="20">
        <f>SUM('P66'!G12:G19)</f>
        <v>182</v>
      </c>
      <c r="E13" s="21"/>
      <c r="F13" s="22">
        <f>SUMPRODUCT('P66'!H12:H19,'P66'!P12:P19)/SUM('P66'!H12:H19)</f>
        <v>0.8</v>
      </c>
      <c r="G13" s="22">
        <f>SUMPRODUCT('P66'!I12:I19,'P66'!Q12:Q19)/SUM('P66'!I12:I19)</f>
        <v>0.8</v>
      </c>
      <c r="H13" s="22">
        <f>SUMPRODUCT('P66'!J12:J19,'P66'!R12:R19)/SUM('P66'!J12:J19)</f>
        <v>0.8</v>
      </c>
      <c r="I13" s="22">
        <f>SUMPRODUCT('P66'!K12:K19,'P66'!S12:S19)/SUM('P66'!K12:K19)</f>
        <v>0.8</v>
      </c>
      <c r="J13" s="22">
        <f>SUMPRODUCT('P66'!L12:L19,'P66'!T12:T19)/SUM('P66'!L12:L19)</f>
        <v>0.8</v>
      </c>
      <c r="K13" s="22">
        <f>SUMPRODUCT('P66'!M12:M19,'P66'!U12:U19)/SUM('P66'!M12:M19)</f>
        <v>0.8</v>
      </c>
      <c r="L13" s="22">
        <f>SUMPRODUCT('P66'!N12:N19,'P66'!V12:V19)/SUM('P66'!N12:N19)</f>
        <v>0.1</v>
      </c>
      <c r="M13" s="24"/>
      <c r="N13" s="25">
        <f>SUMPRODUCT('P66'!H12:N19,'P66'!P12:V19)/SUM('P66'!H12:N19)</f>
        <v>0.70000000000000007</v>
      </c>
    </row>
    <row r="14" spans="1:14" ht="24" outlineLevel="1" thickTop="1" x14ac:dyDescent="0.25">
      <c r="A14" s="81" t="s">
        <v>5</v>
      </c>
      <c r="B14" s="81" t="s">
        <v>6</v>
      </c>
      <c r="C14" s="19" t="s">
        <v>60</v>
      </c>
      <c r="D14" s="28">
        <f>SUMPRODUCT(('P66'!$B$5:$B$199='Chantier Global'!B14)*('P66'!$G$5:$G$199))</f>
        <v>182</v>
      </c>
      <c r="E14" s="29"/>
      <c r="F14" s="232">
        <f>SUMPRODUCT(('P66'!$B$5:$B$199='Chantier Global'!B14)*('P66'!H5:H199)*('P66'!P5:P199))/SUM('P66'!H5:H199)</f>
        <v>0.37142857142857144</v>
      </c>
      <c r="G14" s="23"/>
      <c r="H14" s="22"/>
      <c r="I14" s="22"/>
      <c r="J14" s="22"/>
      <c r="K14" s="22"/>
      <c r="L14" s="22"/>
      <c r="M14" s="30"/>
      <c r="N14" s="31"/>
    </row>
    <row r="15" spans="1:14" ht="23.25" outlineLevel="1" x14ac:dyDescent="0.25">
      <c r="A15" s="26"/>
      <c r="B15" s="27"/>
      <c r="C15" s="32"/>
      <c r="D15" s="33"/>
      <c r="E15" s="34"/>
      <c r="F15" s="22"/>
      <c r="G15" s="23"/>
      <c r="H15" s="22"/>
      <c r="I15" s="22"/>
      <c r="J15" s="22"/>
      <c r="K15" s="22"/>
      <c r="L15" s="22"/>
      <c r="M15" s="30"/>
      <c r="N15" s="31"/>
    </row>
    <row r="16" spans="1:14" ht="23.25" outlineLevel="1" x14ac:dyDescent="0.25">
      <c r="A16" s="26"/>
      <c r="B16" s="27"/>
      <c r="C16" s="32"/>
      <c r="D16" s="33"/>
      <c r="E16" s="34"/>
      <c r="F16" s="22"/>
      <c r="G16" s="23"/>
      <c r="H16" s="22"/>
      <c r="I16" s="22"/>
      <c r="J16" s="22"/>
      <c r="K16" s="22"/>
      <c r="L16" s="22"/>
      <c r="M16" s="30"/>
      <c r="N16" s="31"/>
    </row>
    <row r="17" spans="1:14" ht="23.25" outlineLevel="1" x14ac:dyDescent="0.25">
      <c r="A17" s="26"/>
      <c r="B17" s="27"/>
      <c r="C17" s="32"/>
      <c r="D17" s="33"/>
      <c r="E17" s="34"/>
      <c r="F17" s="22"/>
      <c r="G17" s="23"/>
      <c r="H17" s="22"/>
      <c r="I17" s="22"/>
      <c r="J17" s="22"/>
      <c r="K17" s="22"/>
      <c r="L17" s="22"/>
      <c r="M17" s="30"/>
      <c r="N17" s="31"/>
    </row>
    <row r="18" spans="1:14" ht="23.25" outlineLevel="1" x14ac:dyDescent="0.25">
      <c r="A18" s="26"/>
      <c r="B18" s="27"/>
      <c r="C18" s="32"/>
      <c r="D18" s="33"/>
      <c r="E18" s="34"/>
      <c r="F18" s="22"/>
      <c r="G18" s="23"/>
      <c r="H18" s="22"/>
      <c r="I18" s="22"/>
      <c r="J18" s="22"/>
      <c r="K18" s="22"/>
      <c r="L18" s="22"/>
      <c r="M18" s="30"/>
      <c r="N18" s="31"/>
    </row>
    <row r="19" spans="1:14" ht="23.25" outlineLevel="1" x14ac:dyDescent="0.25">
      <c r="A19" s="26"/>
      <c r="B19" s="27"/>
      <c r="C19" s="32"/>
      <c r="D19" s="33"/>
      <c r="E19" s="34"/>
      <c r="F19" s="35"/>
      <c r="G19" s="23"/>
      <c r="H19" s="35"/>
      <c r="I19" s="35"/>
      <c r="J19" s="35"/>
      <c r="K19" s="35"/>
      <c r="L19" s="35"/>
      <c r="M19" s="30"/>
      <c r="N19" s="31"/>
    </row>
    <row r="20" spans="1:14" ht="23.25" outlineLevel="1" x14ac:dyDescent="0.25">
      <c r="A20" s="26"/>
      <c r="B20" s="27"/>
      <c r="C20" s="32"/>
      <c r="D20" s="33"/>
      <c r="E20" s="34"/>
      <c r="F20" s="35"/>
      <c r="G20" s="23"/>
      <c r="H20" s="35"/>
      <c r="I20" s="35"/>
      <c r="J20" s="35"/>
      <c r="K20" s="35"/>
      <c r="L20" s="35"/>
      <c r="M20" s="30"/>
      <c r="N20" s="31"/>
    </row>
    <row r="21" spans="1:14" ht="23.25" outlineLevel="1" x14ac:dyDescent="0.25">
      <c r="A21" s="26"/>
      <c r="B21" s="27"/>
      <c r="C21" s="32"/>
      <c r="D21" s="33"/>
      <c r="E21" s="34"/>
      <c r="F21" s="35"/>
      <c r="G21" s="23"/>
      <c r="H21" s="35"/>
      <c r="I21" s="35"/>
      <c r="J21" s="35"/>
      <c r="K21" s="35"/>
      <c r="L21" s="35"/>
      <c r="M21" s="30"/>
      <c r="N21" s="31"/>
    </row>
    <row r="22" spans="1:14" ht="24" customHeight="1" outlineLevel="1" x14ac:dyDescent="0.25">
      <c r="A22" s="26"/>
      <c r="B22" s="27"/>
      <c r="C22" s="32"/>
      <c r="D22" s="33"/>
      <c r="E22" s="34"/>
      <c r="F22" s="35"/>
      <c r="G22" s="23"/>
      <c r="H22" s="35"/>
      <c r="I22" s="35"/>
      <c r="J22" s="35"/>
      <c r="K22" s="35"/>
      <c r="L22" s="35"/>
      <c r="M22" s="30"/>
      <c r="N22" s="31"/>
    </row>
    <row r="23" spans="1:14" ht="48" customHeight="1" outlineLevel="1" x14ac:dyDescent="0.25">
      <c r="A23" s="26"/>
      <c r="B23" s="36"/>
      <c r="C23" s="32"/>
      <c r="D23" s="33"/>
      <c r="E23" s="34"/>
      <c r="F23" s="35"/>
      <c r="G23" s="35"/>
      <c r="H23" s="35"/>
      <c r="I23" s="35"/>
      <c r="J23" s="35"/>
      <c r="K23" s="35"/>
      <c r="L23" s="35"/>
      <c r="M23" s="30"/>
      <c r="N23" s="31"/>
    </row>
    <row r="24" spans="1:14" ht="48" customHeight="1" outlineLevel="1" x14ac:dyDescent="0.25">
      <c r="A24" s="26"/>
      <c r="B24" s="36"/>
      <c r="C24" s="32"/>
      <c r="D24" s="33"/>
      <c r="E24" s="34"/>
      <c r="F24" s="35"/>
      <c r="G24" s="35"/>
      <c r="H24" s="35"/>
      <c r="I24" s="35"/>
      <c r="J24" s="35"/>
      <c r="K24" s="35"/>
      <c r="L24" s="35"/>
      <c r="M24" s="30"/>
      <c r="N24" s="31"/>
    </row>
    <row r="25" spans="1:14" ht="47.25" customHeight="1" outlineLevel="1" x14ac:dyDescent="0.25">
      <c r="A25" s="26"/>
      <c r="B25" s="36"/>
      <c r="C25" s="32"/>
      <c r="D25" s="33"/>
      <c r="E25" s="34"/>
      <c r="F25" s="23"/>
      <c r="G25" s="23"/>
      <c r="H25" s="35"/>
      <c r="I25" s="35"/>
      <c r="J25" s="35"/>
      <c r="K25" s="35"/>
      <c r="L25" s="35"/>
      <c r="M25" s="30"/>
      <c r="N25" s="31"/>
    </row>
    <row r="26" spans="1:14" ht="47.25" customHeight="1" outlineLevel="1" x14ac:dyDescent="0.25">
      <c r="A26" s="26"/>
      <c r="B26" s="36"/>
      <c r="C26" s="32"/>
      <c r="D26" s="33"/>
      <c r="E26" s="34"/>
      <c r="F26" s="23"/>
      <c r="G26" s="23"/>
      <c r="H26" s="35"/>
      <c r="I26" s="35"/>
      <c r="J26" s="35"/>
      <c r="K26" s="35"/>
      <c r="L26" s="35"/>
      <c r="M26" s="30"/>
      <c r="N26" s="31"/>
    </row>
    <row r="27" spans="1:14" ht="23.25" outlineLevel="1" x14ac:dyDescent="0.25">
      <c r="A27" s="26"/>
      <c r="B27" s="36"/>
      <c r="C27" s="32"/>
      <c r="D27" s="33"/>
      <c r="E27" s="34"/>
      <c r="F27" s="35"/>
      <c r="G27" s="35"/>
      <c r="H27" s="35"/>
      <c r="I27" s="37"/>
      <c r="J27" s="37"/>
      <c r="K27" s="35"/>
      <c r="L27" s="35"/>
      <c r="M27" s="30"/>
      <c r="N27" s="31"/>
    </row>
    <row r="28" spans="1:14" ht="23.25" outlineLevel="1" x14ac:dyDescent="0.25">
      <c r="A28" s="26"/>
      <c r="B28" s="36"/>
      <c r="C28" s="32"/>
      <c r="D28" s="33"/>
      <c r="E28" s="34"/>
      <c r="F28" s="23"/>
      <c r="G28" s="23"/>
      <c r="H28" s="22"/>
      <c r="I28" s="22"/>
      <c r="J28" s="37"/>
      <c r="K28" s="37"/>
      <c r="L28" s="22"/>
      <c r="M28" s="30"/>
      <c r="N28" s="31"/>
    </row>
    <row r="29" spans="1:14" ht="24" outlineLevel="1" thickBot="1" x14ac:dyDescent="0.3">
      <c r="A29" s="38"/>
      <c r="B29" s="39"/>
      <c r="C29" s="40"/>
      <c r="D29" s="41"/>
      <c r="E29" s="42"/>
      <c r="F29" s="43"/>
      <c r="G29" s="43"/>
      <c r="H29" s="44"/>
      <c r="I29" s="44"/>
      <c r="J29" s="44"/>
      <c r="K29" s="45"/>
      <c r="L29" s="44"/>
      <c r="M29" s="46"/>
      <c r="N29" s="47"/>
    </row>
    <row r="30" spans="1:14" ht="59.25" customHeight="1" outlineLevel="1" thickTop="1" thickBot="1" x14ac:dyDescent="0.3">
      <c r="A30" s="209" t="s">
        <v>6</v>
      </c>
      <c r="B30" s="210"/>
      <c r="C30" s="48" t="s">
        <v>61</v>
      </c>
      <c r="D30" s="49">
        <f>SUM(D13:D27)</f>
        <v>364</v>
      </c>
      <c r="E30" s="50"/>
      <c r="F30" s="51">
        <f>SUM(F13:F29)/13</f>
        <v>9.0109890109890109E-2</v>
      </c>
      <c r="G30" s="51">
        <f>SUM(G13:G29)/3</f>
        <v>0.26666666666666666</v>
      </c>
      <c r="H30" s="51">
        <f t="shared" ref="H30:L30" si="0">SUM(H13:H29)/17</f>
        <v>4.7058823529411764E-2</v>
      </c>
      <c r="I30" s="51">
        <f t="shared" si="0"/>
        <v>4.7058823529411764E-2</v>
      </c>
      <c r="J30" s="51">
        <f>SUM(J13:J29)/16</f>
        <v>0.05</v>
      </c>
      <c r="K30" s="51">
        <f>SUM(K13:K29)/15</f>
        <v>5.3333333333333337E-2</v>
      </c>
      <c r="L30" s="51">
        <f t="shared" si="0"/>
        <v>5.8823529411764705E-3</v>
      </c>
      <c r="M30" s="52"/>
      <c r="N30" s="53">
        <f>SUM(N13:N29)/17</f>
        <v>4.11764705882353E-2</v>
      </c>
    </row>
    <row r="31" spans="1:14" ht="15.75" thickTop="1" x14ac:dyDescent="0.25"/>
    <row r="33" spans="1:9" x14ac:dyDescent="0.25">
      <c r="A33" s="54"/>
    </row>
    <row r="34" spans="1:9" x14ac:dyDescent="0.25">
      <c r="A34" s="54"/>
    </row>
    <row r="35" spans="1:9" x14ac:dyDescent="0.25">
      <c r="A35" s="54"/>
    </row>
    <row r="39" spans="1:9" x14ac:dyDescent="0.25">
      <c r="A39" s="54"/>
    </row>
    <row r="41" spans="1:9" x14ac:dyDescent="0.25">
      <c r="I41" s="8" t="s">
        <v>62</v>
      </c>
    </row>
  </sheetData>
  <mergeCells count="6">
    <mergeCell ref="A30:B30"/>
    <mergeCell ref="G2:M7"/>
    <mergeCell ref="A9:D9"/>
    <mergeCell ref="F9:G9"/>
    <mergeCell ref="A11:D11"/>
    <mergeCell ref="F11:N11"/>
  </mergeCells>
  <conditionalFormatting sqref="B23:C23 M30 B15:B22 A24:C26 B29 A27:B28 C21:C22 A15:A23 A29:A30 D21:F24 H14:N26 D25:E26 C28:E30 G23:G24 H29:J29 L28:N29 H28:I28 K27:N27 C27:H27 C13:N13 C15:F20 D14:E14">
    <cfRule type="expression" dxfId="1419" priority="15">
      <formula>NOT(MOD(ROW(),2))</formula>
    </cfRule>
  </conditionalFormatting>
  <conditionalFormatting sqref="E11:E12">
    <cfRule type="expression" dxfId="1418" priority="14">
      <formula>NOT(MOD(ROW(),2))</formula>
    </cfRule>
  </conditionalFormatting>
  <conditionalFormatting sqref="G14:G22 F25:G26 F28:G29">
    <cfRule type="expression" dxfId="1417" priority="13">
      <formula>NOT(MOD(ROW(),2))</formula>
    </cfRule>
  </conditionalFormatting>
  <conditionalFormatting sqref="G14:G22 F25:G26 F28:G29">
    <cfRule type="expression" dxfId="1416" priority="12">
      <formula>"J5=0"</formula>
    </cfRule>
  </conditionalFormatting>
  <conditionalFormatting sqref="G14:G22 F25:G26 F28:G29">
    <cfRule type="expression" dxfId="1415" priority="11">
      <formula>XFB14=0</formula>
    </cfRule>
  </conditionalFormatting>
  <conditionalFormatting sqref="G14:G22 F25:G26 F28:G29">
    <cfRule type="expression" dxfId="1414" priority="10">
      <formula>XFB14&lt;0.01</formula>
    </cfRule>
  </conditionalFormatting>
  <conditionalFormatting sqref="F30:L30">
    <cfRule type="expression" dxfId="1413" priority="9">
      <formula>NOT(MOD(ROW(),2))</formula>
    </cfRule>
  </conditionalFormatting>
  <conditionalFormatting sqref="N30">
    <cfRule type="expression" dxfId="1412" priority="8">
      <formula>NOT(MOD(ROW(),2))</formula>
    </cfRule>
  </conditionalFormatting>
  <conditionalFormatting sqref="J28:K28 K29 I27:J27">
    <cfRule type="expression" dxfId="1411" priority="7">
      <formula>NOT(MOD(ROW(),2))</formula>
    </cfRule>
  </conditionalFormatting>
  <conditionalFormatting sqref="J28:K28 K29 I27:J27">
    <cfRule type="expression" dxfId="1410" priority="6">
      <formula>"J5=0"</formula>
    </cfRule>
  </conditionalFormatting>
  <conditionalFormatting sqref="J28:K28 K29 I27:J27">
    <cfRule type="expression" dxfId="1409" priority="5">
      <formula>A27=0</formula>
    </cfRule>
  </conditionalFormatting>
  <conditionalFormatting sqref="J28:K28 K29 I27:J27">
    <cfRule type="expression" dxfId="1408" priority="4">
      <formula>A27&lt;0.01</formula>
    </cfRule>
  </conditionalFormatting>
  <conditionalFormatting sqref="A13:B13">
    <cfRule type="expression" dxfId="1407" priority="3">
      <formula>NOT(MOD(ROW(),2))</formula>
    </cfRule>
  </conditionalFormatting>
  <conditionalFormatting sqref="C14">
    <cfRule type="expression" dxfId="1406" priority="2">
      <formula>NOT(MOD(ROW(),2))</formula>
    </cfRule>
  </conditionalFormatting>
  <conditionalFormatting sqref="A14:B14">
    <cfRule type="expression" dxfId="1405" priority="1">
      <formula>NOT(MOD(ROW(),2))</formula>
    </cfRule>
  </conditionalFormatting>
  <pageMargins left="0.23622047244094491" right="0.23622047244094491" top="0.74803149606299213" bottom="0.74803149606299213" header="0.31496062992125984" footer="0.31496062992125984"/>
  <pageSetup paperSize="8" scale="84" orientation="landscape" r:id="rId1"/>
  <headerFooter>
    <oddFooter>&amp;LS.BANON&amp;CSUIVI AVANCEMENT EN %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064A695-350C-4D75-A782-9D12E5035EA3}">
          <x14:formula1>
            <xm:f>Zone!$A$6:$A$25</xm:f>
          </x14:formula1>
          <xm:sqref>A5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78EF7-17B9-46C2-8751-97901DE4BD4E}">
  <sheetPr codeName="Feuil6">
    <pageSetUpPr fitToPage="1"/>
  </sheetPr>
  <dimension ref="A1:BJ203"/>
  <sheetViews>
    <sheetView zoomScale="60" zoomScaleNormal="60" workbookViewId="0">
      <pane ySplit="4" topLeftCell="A11" activePane="bottomLeft" state="frozen"/>
      <selection activeCell="K13" sqref="K13"/>
      <selection pane="bottomLeft" activeCell="B12" sqref="B12"/>
    </sheetView>
  </sheetViews>
  <sheetFormatPr baseColWidth="10" defaultColWidth="11.42578125" defaultRowHeight="15" outlineLevelCol="1" x14ac:dyDescent="0.25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 x14ac:dyDescent="0.4">
      <c r="A1" s="55" t="s">
        <v>63</v>
      </c>
      <c r="B1" s="212" t="str">
        <f>Zone!B1</f>
        <v>test</v>
      </c>
      <c r="C1" s="212"/>
      <c r="D1" s="212"/>
      <c r="E1" s="212"/>
      <c r="F1" s="9">
        <f ca="1">TODAY()</f>
        <v>43858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 x14ac:dyDescent="0.35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 x14ac:dyDescent="0.35">
      <c r="A3" s="219" t="s">
        <v>45</v>
      </c>
      <c r="B3" s="219"/>
      <c r="C3" s="219"/>
      <c r="D3" s="219"/>
      <c r="E3" s="219"/>
      <c r="F3" s="219"/>
      <c r="G3" s="220" t="s">
        <v>64</v>
      </c>
      <c r="H3" s="221"/>
      <c r="I3" s="221"/>
      <c r="J3" s="221"/>
      <c r="K3" s="221"/>
      <c r="L3" s="221"/>
      <c r="M3" s="221"/>
      <c r="N3" s="222"/>
      <c r="O3" s="64"/>
      <c r="P3" s="223" t="s">
        <v>65</v>
      </c>
      <c r="Q3" s="224"/>
      <c r="R3" s="224"/>
      <c r="S3" s="224"/>
      <c r="T3" s="224"/>
      <c r="U3" s="224"/>
      <c r="V3" s="224"/>
      <c r="W3" s="224"/>
      <c r="X3" s="224"/>
      <c r="Z3" s="225" t="s">
        <v>66</v>
      </c>
      <c r="AA3" s="225"/>
      <c r="AB3" s="225"/>
      <c r="AC3" s="225"/>
      <c r="AD3" s="225"/>
      <c r="AE3" s="225"/>
      <c r="AF3" s="225"/>
      <c r="AG3" s="225"/>
      <c r="AH3" s="226"/>
      <c r="AJ3" s="231" t="s">
        <v>67</v>
      </c>
      <c r="AK3" s="231"/>
      <c r="AL3" s="231"/>
      <c r="AN3" s="227" t="s">
        <v>68</v>
      </c>
      <c r="AO3" s="227"/>
      <c r="AP3" s="227"/>
    </row>
    <row r="4" spans="1:42" ht="102" customHeight="1" x14ac:dyDescent="0.25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8" t="s">
        <v>78</v>
      </c>
      <c r="AC4" s="229"/>
      <c r="AD4" s="228" t="s">
        <v>79</v>
      </c>
      <c r="AE4" s="229"/>
      <c r="AF4" s="228" t="s">
        <v>80</v>
      </c>
      <c r="AG4" s="229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 x14ac:dyDescent="0.25">
      <c r="A5" s="81" t="s">
        <v>5</v>
      </c>
      <c r="B5" s="81" t="s">
        <v>8</v>
      </c>
      <c r="C5" s="82" t="s">
        <v>86</v>
      </c>
      <c r="D5" s="83"/>
      <c r="E5" s="83"/>
      <c r="F5" s="84" t="s">
        <v>87</v>
      </c>
      <c r="G5" s="85">
        <f>SUM(H5:N5)</f>
        <v>28</v>
      </c>
      <c r="H5" s="86">
        <f>_xlfn.IFS($E5&gt;0,VLOOKUP($F5,objets!$A$2:$L5085,6,FALSE)*$E5,$F5="",0,$E5="",VLOOKUP($F5,objets!$A$2:$L5085,6,FALSE))</f>
        <v>4</v>
      </c>
      <c r="I5" s="86">
        <f>_xlfn.IFS($E5&gt;0,VLOOKUP($F5,objets!$A$2:$L5085,6,FALSE)*$E5,$F5="",0,$E5="",VLOOKUP($F5,objets!$A$2:$L5085,6,FALSE))</f>
        <v>4</v>
      </c>
      <c r="J5" s="86">
        <f>_xlfn.IFS($E5&gt;0,VLOOKUP($F5,objets!$A$2:$L5085,6,FALSE)*$E5,$F5="",0,$E5="",VLOOKUP($F5,objets!$A$2:$L5085,6,FALSE))</f>
        <v>4</v>
      </c>
      <c r="K5" s="86">
        <f>_xlfn.IFS($E5&gt;0,VLOOKUP($F5,objets!$A$2:$L5085,6,FALSE)*$E5,$F5="",0,$E5="",VLOOKUP($F5,objets!$A$2:$L5085,6,FALSE))</f>
        <v>4</v>
      </c>
      <c r="L5" s="86">
        <f>_xlfn.IFS($E5&gt;0,VLOOKUP($F5,objets!$A$2:$L5085,6,FALSE)*$E5,$F5="",0,$E5="",VLOOKUP($F5,objets!$A$2:$L5085,6,FALSE))</f>
        <v>4</v>
      </c>
      <c r="M5" s="86">
        <f>_xlfn.IFS($E5&gt;0,VLOOKUP($F5,objets!$A$2:$L5085,6,FALSE)*$E5,$F5="",0,$E5="",VLOOKUP($F5,objets!$A$2:$L5085,6,FALSE))</f>
        <v>4</v>
      </c>
      <c r="N5" s="86">
        <f>_xlfn.IFS($E5&gt;0,VLOOKUP($F5,objets!$A$2:$L5085,6,FALSE)*$E5,$F5="",0,$E5="",VLOOKUP($F5,objets!$A$2:$L5085,6,FALSE))</f>
        <v>4</v>
      </c>
      <c r="O5" s="87"/>
      <c r="P5" s="88">
        <v>0.8</v>
      </c>
      <c r="Q5" s="88">
        <v>0.8</v>
      </c>
      <c r="R5" s="88">
        <v>0.8</v>
      </c>
      <c r="S5" s="88">
        <v>0.8</v>
      </c>
      <c r="T5" s="88">
        <v>0.8</v>
      </c>
      <c r="U5" s="88">
        <v>0.8</v>
      </c>
      <c r="V5" s="88">
        <v>0.1</v>
      </c>
      <c r="W5" s="89"/>
      <c r="X5" s="90">
        <f>SUMPRODUCT(H5:N5,P5:V5)/SUM(H5:N5)</f>
        <v>0.7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 x14ac:dyDescent="0.25">
      <c r="A6" s="81" t="s">
        <v>5</v>
      </c>
      <c r="B6" s="81" t="s">
        <v>8</v>
      </c>
      <c r="C6" s="82" t="s">
        <v>643</v>
      </c>
      <c r="D6" s="83"/>
      <c r="E6" s="83"/>
      <c r="F6" s="84" t="s">
        <v>87</v>
      </c>
      <c r="G6" s="85">
        <f>SUM(H6:N6)</f>
        <v>28</v>
      </c>
      <c r="H6" s="86">
        <f>_xlfn.IFS($E6&gt;0,VLOOKUP($F6,objets!$A$2:$L5086,6,FALSE)*$E6,$F6="",0,$E6="",VLOOKUP($F6,objets!$A$2:$L5086,6,FALSE))</f>
        <v>4</v>
      </c>
      <c r="I6" s="86">
        <f>_xlfn.IFS($E6&gt;0,VLOOKUP($F6,objets!$A$2:$L5086,6,FALSE)*$E6,$F6="",0,$E6="",VLOOKUP($F6,objets!$A$2:$L5086,6,FALSE))</f>
        <v>4</v>
      </c>
      <c r="J6" s="86">
        <f>_xlfn.IFS($E6&gt;0,VLOOKUP($F6,objets!$A$2:$L5086,6,FALSE)*$E6,$F6="",0,$E6="",VLOOKUP($F6,objets!$A$2:$L5086,6,FALSE))</f>
        <v>4</v>
      </c>
      <c r="K6" s="86">
        <f>_xlfn.IFS($E6&gt;0,VLOOKUP($F6,objets!$A$2:$L5086,6,FALSE)*$E6,$F6="",0,$E6="",VLOOKUP($F6,objets!$A$2:$L5086,6,FALSE))</f>
        <v>4</v>
      </c>
      <c r="L6" s="86">
        <f>_xlfn.IFS($E6&gt;0,VLOOKUP($F6,objets!$A$2:$L5086,6,FALSE)*$E6,$F6="",0,$E6="",VLOOKUP($F6,objets!$A$2:$L5086,6,FALSE))</f>
        <v>4</v>
      </c>
      <c r="M6" s="86">
        <f>_xlfn.IFS($E6&gt;0,VLOOKUP($F6,objets!$A$2:$L5086,6,FALSE)*$E6,$F6="",0,$E6="",VLOOKUP($F6,objets!$A$2:$L5086,6,FALSE))</f>
        <v>4</v>
      </c>
      <c r="N6" s="86">
        <f>_xlfn.IFS($E6&gt;0,VLOOKUP($F6,objets!$A$2:$L5086,6,FALSE)*$E6,$F6="",0,$E6="",VLOOKUP($F6,objets!$A$2:$L5086,6,FALSE))</f>
        <v>4</v>
      </c>
      <c r="O6" s="87"/>
      <c r="P6" s="88">
        <v>0.8</v>
      </c>
      <c r="Q6" s="88">
        <v>0.8</v>
      </c>
      <c r="R6" s="88">
        <v>0.8</v>
      </c>
      <c r="S6" s="88">
        <v>0.8</v>
      </c>
      <c r="T6" s="88">
        <v>0.8</v>
      </c>
      <c r="U6" s="88">
        <v>0.8</v>
      </c>
      <c r="V6" s="88">
        <v>0.1</v>
      </c>
      <c r="W6" s="89"/>
      <c r="X6" s="90">
        <f>SUMPRODUCT(H6:N6,P6:V6)/SUM(H6:N6)</f>
        <v>0.7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91"/>
    </row>
    <row r="7" spans="1:42" ht="34.5" customHeight="1" x14ac:dyDescent="0.25">
      <c r="A7" s="81" t="s">
        <v>5</v>
      </c>
      <c r="B7" s="81" t="s">
        <v>12</v>
      </c>
      <c r="C7" s="82" t="s">
        <v>88</v>
      </c>
      <c r="D7" s="83"/>
      <c r="E7" s="83"/>
      <c r="F7" s="84" t="s">
        <v>87</v>
      </c>
      <c r="G7" s="85">
        <f>SUM(H7:N7)</f>
        <v>28</v>
      </c>
      <c r="H7" s="86">
        <f>_xlfn.IFS($E7&gt;0,VLOOKUP($F7,objets!$A$2:$L5074,6,FALSE)*$E7,$F7="",0,$E7="",VLOOKUP($F7,objets!$A$2:$L5074,6,FALSE))</f>
        <v>4</v>
      </c>
      <c r="I7" s="86">
        <f>_xlfn.IFS($E7&gt;0,VLOOKUP($F7,objets!$A$2:$L5074,6,FALSE)*$E7,$F7="",0,$E7="",VLOOKUP($F7,objets!$A$2:$L5074,6,FALSE))</f>
        <v>4</v>
      </c>
      <c r="J7" s="86">
        <f>_xlfn.IFS($E7&gt;0,VLOOKUP($F7,objets!$A$2:$L5074,6,FALSE)*$E7,$F7="",0,$E7="",VLOOKUP($F7,objets!$A$2:$L5074,6,FALSE))</f>
        <v>4</v>
      </c>
      <c r="K7" s="86">
        <f>_xlfn.IFS($E7&gt;0,VLOOKUP($F7,objets!$A$2:$L5074,6,FALSE)*$E7,$F7="",0,$E7="",VLOOKUP($F7,objets!$A$2:$L5074,6,FALSE))</f>
        <v>4</v>
      </c>
      <c r="L7" s="86">
        <f>_xlfn.IFS($E7&gt;0,VLOOKUP($F7,objets!$A$2:$L5074,6,FALSE)*$E7,$F7="",0,$E7="",VLOOKUP($F7,objets!$A$2:$L5074,6,FALSE))</f>
        <v>4</v>
      </c>
      <c r="M7" s="86">
        <f>_xlfn.IFS($E7&gt;0,VLOOKUP($F7,objets!$A$2:$L5074,6,FALSE)*$E7,$F7="",0,$E7="",VLOOKUP($F7,objets!$A$2:$L5074,6,FALSE))</f>
        <v>4</v>
      </c>
      <c r="N7" s="86">
        <f>_xlfn.IFS($E7&gt;0,VLOOKUP($F7,objets!$A$2:$L5074,6,FALSE)*$E7,$F7="",0,$E7="",VLOOKUP($F7,objets!$A$2:$L5074,6,FALSE))</f>
        <v>4</v>
      </c>
      <c r="O7" s="87"/>
      <c r="P7" s="88">
        <v>0.8</v>
      </c>
      <c r="Q7" s="88">
        <v>0.8</v>
      </c>
      <c r="R7" s="88">
        <v>0.8</v>
      </c>
      <c r="S7" s="88">
        <v>0.8</v>
      </c>
      <c r="T7" s="88">
        <v>0.8</v>
      </c>
      <c r="U7" s="88">
        <v>0.8</v>
      </c>
      <c r="V7" s="88">
        <v>0.1</v>
      </c>
      <c r="W7" s="95"/>
      <c r="X7" s="90">
        <f>SUMPRODUCT(H7:N7,P7:V7)/SUM(H7:N7)</f>
        <v>0.7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 x14ac:dyDescent="0.25">
      <c r="A8" s="81" t="s">
        <v>5</v>
      </c>
      <c r="B8" s="81" t="s">
        <v>14</v>
      </c>
      <c r="C8" s="82" t="s">
        <v>89</v>
      </c>
      <c r="D8" s="83"/>
      <c r="E8" s="83"/>
      <c r="F8" s="84" t="s">
        <v>87</v>
      </c>
      <c r="G8" s="85">
        <f t="shared" ref="G8" si="0">SUM(H8:N8)</f>
        <v>28</v>
      </c>
      <c r="H8" s="86">
        <f>_xlfn.IFS($E8&gt;0,VLOOKUP($F8,objets!$A$2:$L4907,6,FALSE)*$E8,$F8="",0,$E8="",VLOOKUP($F8,objets!$A$2:$L4907,6,FALSE))</f>
        <v>4</v>
      </c>
      <c r="I8" s="86">
        <f>_xlfn.IFS($E8&gt;0,VLOOKUP($F8,objets!$A$2:$L4907,6,FALSE)*$E8,$F8="",0,$E8="",VLOOKUP($F8,objets!$A$2:$L4907,6,FALSE))</f>
        <v>4</v>
      </c>
      <c r="J8" s="86">
        <f>_xlfn.IFS($E8&gt;0,VLOOKUP($F8,objets!$A$2:$L4907,6,FALSE)*$E8,$F8="",0,$E8="",VLOOKUP($F8,objets!$A$2:$L4907,6,FALSE))</f>
        <v>4</v>
      </c>
      <c r="K8" s="86">
        <f>_xlfn.IFS($E8&gt;0,VLOOKUP($F8,objets!$A$2:$L4907,6,FALSE)*$E8,$F8="",0,$E8="",VLOOKUP($F8,objets!$A$2:$L4907,6,FALSE))</f>
        <v>4</v>
      </c>
      <c r="L8" s="86">
        <f>_xlfn.IFS($E8&gt;0,VLOOKUP($F8,objets!$A$2:$L4907,6,FALSE)*$E8,$F8="",0,$E8="",VLOOKUP($F8,objets!$A$2:$L4907,6,FALSE))</f>
        <v>4</v>
      </c>
      <c r="M8" s="86">
        <f>_xlfn.IFS($E8&gt;0,VLOOKUP($F8,objets!$A$2:$L4907,6,FALSE)*$E8,$F8="",0,$E8="",VLOOKUP($F8,objets!$A$2:$L4907,6,FALSE))</f>
        <v>4</v>
      </c>
      <c r="N8" s="86">
        <f>_xlfn.IFS($E8&gt;0,VLOOKUP($F8,objets!$A$2:$L4907,6,FALSE)*$E8,$F8="",0,$E8="",VLOOKUP($F8,objets!$A$2:$L4907,6,FALSE))</f>
        <v>4</v>
      </c>
      <c r="O8" s="87"/>
      <c r="P8" s="88">
        <v>0.8</v>
      </c>
      <c r="Q8" s="88">
        <v>0.8</v>
      </c>
      <c r="R8" s="88">
        <v>0.8</v>
      </c>
      <c r="S8" s="88">
        <v>0.8</v>
      </c>
      <c r="T8" s="88">
        <v>0.8</v>
      </c>
      <c r="U8" s="88">
        <v>0.8</v>
      </c>
      <c r="V8" s="88">
        <v>0.1</v>
      </c>
      <c r="W8" s="95"/>
      <c r="X8" s="90">
        <f t="shared" ref="X8" si="1">SUMPRODUCT(H8:N8,P8:V8)/SUM(H8:N8)</f>
        <v>0.7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 x14ac:dyDescent="0.25">
      <c r="A9" s="81" t="s">
        <v>5</v>
      </c>
      <c r="B9" s="81" t="s">
        <v>17</v>
      </c>
      <c r="C9" s="82" t="s">
        <v>90</v>
      </c>
      <c r="D9" s="83"/>
      <c r="E9" s="83"/>
      <c r="F9" s="84" t="s">
        <v>87</v>
      </c>
      <c r="G9" s="85">
        <f>SUM(H9:N9)</f>
        <v>28</v>
      </c>
      <c r="H9" s="86">
        <f>_xlfn.IFS($E9&gt;0,VLOOKUP($F9,objets!$A$2:$L4908,6,FALSE)*$E9,$F9="",0,$E9="",VLOOKUP($F9,objets!$A$2:$L4908,6,FALSE))</f>
        <v>4</v>
      </c>
      <c r="I9" s="86">
        <f>_xlfn.IFS($E9&gt;0,VLOOKUP($F9,objets!$A$2:$L4908,6,FALSE)*$E9,$F9="",0,$E9="",VLOOKUP($F9,objets!$A$2:$L4908,6,FALSE))</f>
        <v>4</v>
      </c>
      <c r="J9" s="86">
        <f>_xlfn.IFS($E9&gt;0,VLOOKUP($F9,objets!$A$2:$L4908,6,FALSE)*$E9,$F9="",0,$E9="",VLOOKUP($F9,objets!$A$2:$L4908,6,FALSE))</f>
        <v>4</v>
      </c>
      <c r="K9" s="86">
        <f>_xlfn.IFS($E9&gt;0,VLOOKUP($F9,objets!$A$2:$L4908,6,FALSE)*$E9,$F9="",0,$E9="",VLOOKUP($F9,objets!$A$2:$L4908,6,FALSE))</f>
        <v>4</v>
      </c>
      <c r="L9" s="86">
        <f>_xlfn.IFS($E9&gt;0,VLOOKUP($F9,objets!$A$2:$L4908,6,FALSE)*$E9,$F9="",0,$E9="",VLOOKUP($F9,objets!$A$2:$L4908,6,FALSE))</f>
        <v>4</v>
      </c>
      <c r="M9" s="86">
        <f>_xlfn.IFS($E9&gt;0,VLOOKUP($F9,objets!$A$2:$L4908,6,FALSE)*$E9,$F9="",0,$E9="",VLOOKUP($F9,objets!$A$2:$L4908,6,FALSE))</f>
        <v>4</v>
      </c>
      <c r="N9" s="86">
        <f>_xlfn.IFS($E9&gt;0,VLOOKUP($F9,objets!$A$2:$L4908,6,FALSE)*$E9,$F9="",0,$E9="",VLOOKUP($F9,objets!$A$2:$L4908,6,FALSE))</f>
        <v>4</v>
      </c>
      <c r="O9" s="87"/>
      <c r="P9" s="88">
        <v>0.8</v>
      </c>
      <c r="Q9" s="88">
        <v>0.8</v>
      </c>
      <c r="R9" s="88">
        <v>0.8</v>
      </c>
      <c r="S9" s="88">
        <v>0.8</v>
      </c>
      <c r="T9" s="88">
        <v>0.8</v>
      </c>
      <c r="U9" s="88">
        <v>0.8</v>
      </c>
      <c r="V9" s="88">
        <v>0.1</v>
      </c>
      <c r="W9" s="95"/>
      <c r="X9" s="90">
        <f>SUMPRODUCT(H9:N9,P9:V9)/SUM(H9:N9)</f>
        <v>0.7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 x14ac:dyDescent="0.25">
      <c r="A10" s="81" t="s">
        <v>5</v>
      </c>
      <c r="B10" s="81" t="s">
        <v>17</v>
      </c>
      <c r="C10" s="82" t="s">
        <v>91</v>
      </c>
      <c r="D10" s="83"/>
      <c r="E10" s="83"/>
      <c r="F10" s="84" t="s">
        <v>87</v>
      </c>
      <c r="G10" s="85">
        <f t="shared" ref="G10:G12" si="2">SUM(H10:N10)</f>
        <v>28</v>
      </c>
      <c r="H10" s="86">
        <f>_xlfn.IFS($E10&gt;0,VLOOKUP($F10,objets!$A$2:$L4909,6,FALSE)*$E10,$F10="",0,$E10="",VLOOKUP($F10,objets!$A$2:$L4909,6,FALSE))</f>
        <v>4</v>
      </c>
      <c r="I10" s="86">
        <f>_xlfn.IFS($E10&gt;0,VLOOKUP($F10,objets!$A$2:$L4909,6,FALSE)*$E10,$F10="",0,$E10="",VLOOKUP($F10,objets!$A$2:$L4909,6,FALSE))</f>
        <v>4</v>
      </c>
      <c r="J10" s="86">
        <f>_xlfn.IFS($E10&gt;0,VLOOKUP($F10,objets!$A$2:$L4909,6,FALSE)*$E10,$F10="",0,$E10="",VLOOKUP($F10,objets!$A$2:$L4909,6,FALSE))</f>
        <v>4</v>
      </c>
      <c r="K10" s="86">
        <f>_xlfn.IFS($E10&gt;0,VLOOKUP($F10,objets!$A$2:$L4909,6,FALSE)*$E10,$F10="",0,$E10="",VLOOKUP($F10,objets!$A$2:$L4909,6,FALSE))</f>
        <v>4</v>
      </c>
      <c r="L10" s="86">
        <f>_xlfn.IFS($E10&gt;0,VLOOKUP($F10,objets!$A$2:$L4909,6,FALSE)*$E10,$F10="",0,$E10="",VLOOKUP($F10,objets!$A$2:$L4909,6,FALSE))</f>
        <v>4</v>
      </c>
      <c r="M10" s="86">
        <f>_xlfn.IFS($E10&gt;0,VLOOKUP($F10,objets!$A$2:$L4909,6,FALSE)*$E10,$F10="",0,$E10="",VLOOKUP($F10,objets!$A$2:$L4909,6,FALSE))</f>
        <v>4</v>
      </c>
      <c r="N10" s="86">
        <f>_xlfn.IFS($E10&gt;0,VLOOKUP($F10,objets!$A$2:$L4909,6,FALSE)*$E10,$F10="",0,$E10="",VLOOKUP($F10,objets!$A$2:$L4909,6,FALSE))</f>
        <v>4</v>
      </c>
      <c r="O10" s="87"/>
      <c r="P10" s="88">
        <v>0.8</v>
      </c>
      <c r="Q10" s="88">
        <v>0.8</v>
      </c>
      <c r="R10" s="88">
        <v>0.8</v>
      </c>
      <c r="S10" s="88">
        <v>0.8</v>
      </c>
      <c r="T10" s="88">
        <v>0.8</v>
      </c>
      <c r="U10" s="88">
        <v>0.8</v>
      </c>
      <c r="V10" s="88">
        <v>0.1</v>
      </c>
      <c r="W10" s="95"/>
      <c r="X10" s="90">
        <f t="shared" ref="X10:X12" si="3">SUMPRODUCT(H10:N10,P10:V10)/SUM(H10:N10)</f>
        <v>0.7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 x14ac:dyDescent="0.25">
      <c r="A11" s="81" t="s">
        <v>5</v>
      </c>
      <c r="B11" s="81" t="s">
        <v>17</v>
      </c>
      <c r="C11" s="82" t="s">
        <v>12</v>
      </c>
      <c r="D11" s="83"/>
      <c r="E11" s="83"/>
      <c r="F11" s="84" t="s">
        <v>92</v>
      </c>
      <c r="G11" s="85">
        <f t="shared" si="2"/>
        <v>14</v>
      </c>
      <c r="H11" s="86">
        <f>_xlfn.IFS($E11&gt;0,VLOOKUP($F11,objets!$A$2:$L4908,6,FALSE)*$E11,$F11="",0,$E11="",VLOOKUP($F11,objets!$A$2:$L4908,6,FALSE))</f>
        <v>2</v>
      </c>
      <c r="I11" s="86">
        <f>_xlfn.IFS($E11&gt;0,VLOOKUP($F11,objets!$A$2:$L4908,6,FALSE)*$E11,$F11="",0,$E11="",VLOOKUP($F11,objets!$A$2:$L4908,6,FALSE))</f>
        <v>2</v>
      </c>
      <c r="J11" s="86">
        <f>_xlfn.IFS($E11&gt;0,VLOOKUP($F11,objets!$A$2:$L4908,6,FALSE)*$E11,$F11="",0,$E11="",VLOOKUP($F11,objets!$A$2:$L4908,6,FALSE))</f>
        <v>2</v>
      </c>
      <c r="K11" s="86">
        <f>_xlfn.IFS($E11&gt;0,VLOOKUP($F11,objets!$A$2:$L4908,6,FALSE)*$E11,$F11="",0,$E11="",VLOOKUP($F11,objets!$A$2:$L4908,6,FALSE))</f>
        <v>2</v>
      </c>
      <c r="L11" s="86">
        <f>_xlfn.IFS($E11&gt;0,VLOOKUP($F11,objets!$A$2:$L4908,6,FALSE)*$E11,$F11="",0,$E11="",VLOOKUP($F11,objets!$A$2:$L4908,6,FALSE))</f>
        <v>2</v>
      </c>
      <c r="M11" s="86">
        <f>_xlfn.IFS($E11&gt;0,VLOOKUP($F11,objets!$A$2:$L4908,6,FALSE)*$E11,$F11="",0,$E11="",VLOOKUP($F11,objets!$A$2:$L4908,6,FALSE))</f>
        <v>2</v>
      </c>
      <c r="N11" s="86">
        <f>_xlfn.IFS($E11&gt;0,VLOOKUP($F11,objets!$A$2:$L4908,6,FALSE)*$E11,$F11="",0,$E11="",VLOOKUP($F11,objets!$A$2:$L4908,6,FALSE))</f>
        <v>2</v>
      </c>
      <c r="O11" s="87"/>
      <c r="P11" s="88">
        <v>0.8</v>
      </c>
      <c r="Q11" s="88">
        <v>0.8</v>
      </c>
      <c r="R11" s="88">
        <v>0.8</v>
      </c>
      <c r="S11" s="88">
        <v>0.8</v>
      </c>
      <c r="T11" s="88">
        <v>0.8</v>
      </c>
      <c r="U11" s="88">
        <v>0.8</v>
      </c>
      <c r="V11" s="88">
        <v>0.1</v>
      </c>
      <c r="W11" s="95"/>
      <c r="X11" s="90">
        <f t="shared" si="3"/>
        <v>0.7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 x14ac:dyDescent="0.25">
      <c r="A12" s="81" t="s">
        <v>5</v>
      </c>
      <c r="B12" s="81" t="s">
        <v>6</v>
      </c>
      <c r="C12" s="82" t="s">
        <v>93</v>
      </c>
      <c r="D12" s="83"/>
      <c r="E12" s="83"/>
      <c r="F12" s="84" t="s">
        <v>94</v>
      </c>
      <c r="G12" s="85">
        <f t="shared" si="2"/>
        <v>14</v>
      </c>
      <c r="H12" s="86">
        <f>_xlfn.IFS($E12&gt;0,VLOOKUP($F12,objets!$A$2:$L4909,6,FALSE)*$E12,$F12="",0,$E12="",VLOOKUP($F12,objets!$A$2:$L4909,6,FALSE))</f>
        <v>2</v>
      </c>
      <c r="I12" s="86">
        <f>_xlfn.IFS($E12&gt;0,VLOOKUP($F12,objets!$A$2:$L4909,6,FALSE)*$E12,$F12="",0,$E12="",VLOOKUP($F12,objets!$A$2:$L4909,6,FALSE))</f>
        <v>2</v>
      </c>
      <c r="J12" s="86">
        <f>_xlfn.IFS($E12&gt;0,VLOOKUP($F12,objets!$A$2:$L4909,6,FALSE)*$E12,$F12="",0,$E12="",VLOOKUP($F12,objets!$A$2:$L4909,6,FALSE))</f>
        <v>2</v>
      </c>
      <c r="K12" s="86">
        <f>_xlfn.IFS($E12&gt;0,VLOOKUP($F12,objets!$A$2:$L4909,6,FALSE)*$E12,$F12="",0,$E12="",VLOOKUP($F12,objets!$A$2:$L4909,6,FALSE))</f>
        <v>2</v>
      </c>
      <c r="L12" s="86">
        <f>_xlfn.IFS($E12&gt;0,VLOOKUP($F12,objets!$A$2:$L4909,6,FALSE)*$E12,$F12="",0,$E12="",VLOOKUP($F12,objets!$A$2:$L4909,6,FALSE))</f>
        <v>2</v>
      </c>
      <c r="M12" s="86">
        <f>_xlfn.IFS($E12&gt;0,VLOOKUP($F12,objets!$A$2:$L4909,6,FALSE)*$E12,$F12="",0,$E12="",VLOOKUP($F12,objets!$A$2:$L4909,6,FALSE))</f>
        <v>2</v>
      </c>
      <c r="N12" s="86">
        <f>_xlfn.IFS($E12&gt;0,VLOOKUP($F12,objets!$A$2:$L4909,6,FALSE)*$E12,$F12="",0,$E12="",VLOOKUP($F12,objets!$A$2:$L4909,6,FALSE))</f>
        <v>2</v>
      </c>
      <c r="O12" s="87"/>
      <c r="P12" s="88">
        <v>0.8</v>
      </c>
      <c r="Q12" s="88">
        <v>0.8</v>
      </c>
      <c r="R12" s="88">
        <v>0.8</v>
      </c>
      <c r="S12" s="88">
        <v>0.8</v>
      </c>
      <c r="T12" s="88">
        <v>0.8</v>
      </c>
      <c r="U12" s="88">
        <v>0.8</v>
      </c>
      <c r="V12" s="88">
        <v>0.1</v>
      </c>
      <c r="W12" s="95"/>
      <c r="X12" s="90">
        <f t="shared" si="3"/>
        <v>0.7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 x14ac:dyDescent="0.25">
      <c r="A13" s="81" t="s">
        <v>5</v>
      </c>
      <c r="B13" s="81" t="s">
        <v>6</v>
      </c>
      <c r="C13" s="82" t="s">
        <v>95</v>
      </c>
      <c r="D13" s="83"/>
      <c r="E13" s="83"/>
      <c r="F13" s="84" t="s">
        <v>87</v>
      </c>
      <c r="G13" s="85">
        <f>SUM(H13:N13)</f>
        <v>28</v>
      </c>
      <c r="H13" s="86">
        <f>_xlfn.IFS($E13&gt;0,VLOOKUP($F13,objets!$A$2:$L4912,6,FALSE)*$E13,$F13="",0,$E13="",VLOOKUP($F13,objets!$A$2:$L4912,6,FALSE))</f>
        <v>4</v>
      </c>
      <c r="I13" s="86">
        <f>_xlfn.IFS($E13&gt;0,VLOOKUP($F13,objets!$A$2:$L4912,6,FALSE)*$E13,$F13="",0,$E13="",VLOOKUP($F13,objets!$A$2:$L4912,6,FALSE))</f>
        <v>4</v>
      </c>
      <c r="J13" s="86">
        <f>_xlfn.IFS($E13&gt;0,VLOOKUP($F13,objets!$A$2:$L4912,6,FALSE)*$E13,$F13="",0,$E13="",VLOOKUP($F13,objets!$A$2:$L4912,6,FALSE))</f>
        <v>4</v>
      </c>
      <c r="K13" s="86">
        <f>_xlfn.IFS($E13&gt;0,VLOOKUP($F13,objets!$A$2:$L4912,6,FALSE)*$E13,$F13="",0,$E13="",VLOOKUP($F13,objets!$A$2:$L4912,6,FALSE))</f>
        <v>4</v>
      </c>
      <c r="L13" s="86">
        <f>_xlfn.IFS($E13&gt;0,VLOOKUP($F13,objets!$A$2:$L4912,6,FALSE)*$E13,$F13="",0,$E13="",VLOOKUP($F13,objets!$A$2:$L4912,6,FALSE))</f>
        <v>4</v>
      </c>
      <c r="M13" s="86">
        <f>_xlfn.IFS($E13&gt;0,VLOOKUP($F13,objets!$A$2:$L4912,6,FALSE)*$E13,$F13="",0,$E13="",VLOOKUP($F13,objets!$A$2:$L4912,6,FALSE))</f>
        <v>4</v>
      </c>
      <c r="N13" s="86">
        <f>_xlfn.IFS($E13&gt;0,VLOOKUP($F13,objets!$A$2:$L4912,6,FALSE)*$E13,$F13="",0,$E13="",VLOOKUP($F13,objets!$A$2:$L4912,6,FALSE))</f>
        <v>4</v>
      </c>
      <c r="O13" s="87"/>
      <c r="P13" s="88">
        <v>0.8</v>
      </c>
      <c r="Q13" s="88">
        <v>0.8</v>
      </c>
      <c r="R13" s="88">
        <v>0.8</v>
      </c>
      <c r="S13" s="88">
        <v>0.8</v>
      </c>
      <c r="T13" s="88">
        <v>0.8</v>
      </c>
      <c r="U13" s="88">
        <v>0.8</v>
      </c>
      <c r="V13" s="88">
        <v>0.1</v>
      </c>
      <c r="W13" s="95"/>
      <c r="X13" s="90">
        <f>SUMPRODUCT(H13:N13,P13:V13)/SUM(H13:N13)</f>
        <v>0.7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 x14ac:dyDescent="0.25">
      <c r="A14" s="81" t="s">
        <v>5</v>
      </c>
      <c r="B14" s="81" t="s">
        <v>6</v>
      </c>
      <c r="C14" s="82" t="s">
        <v>96</v>
      </c>
      <c r="D14" s="83"/>
      <c r="E14" s="83"/>
      <c r="F14" s="84" t="s">
        <v>87</v>
      </c>
      <c r="G14" s="85">
        <f t="shared" ref="G14" si="4">SUM(H14:N14)</f>
        <v>28</v>
      </c>
      <c r="H14" s="86">
        <f>_xlfn.IFS($E14&gt;0,VLOOKUP($F14,objets!$A$2:$L4913,6,FALSE)*$E14,$F14="",0,$E14="",VLOOKUP($F14,objets!$A$2:$L4913,6,FALSE))</f>
        <v>4</v>
      </c>
      <c r="I14" s="86">
        <f>_xlfn.IFS($E14&gt;0,VLOOKUP($F14,objets!$A$2:$L4913,6,FALSE)*$E14,$F14="",0,$E14="",VLOOKUP($F14,objets!$A$2:$L4913,6,FALSE))</f>
        <v>4</v>
      </c>
      <c r="J14" s="86">
        <f>_xlfn.IFS($E14&gt;0,VLOOKUP($F14,objets!$A$2:$L4913,6,FALSE)*$E14,$F14="",0,$E14="",VLOOKUP($F14,objets!$A$2:$L4913,6,FALSE))</f>
        <v>4</v>
      </c>
      <c r="K14" s="86">
        <f>_xlfn.IFS($E14&gt;0,VLOOKUP($F14,objets!$A$2:$L4913,6,FALSE)*$E14,$F14="",0,$E14="",VLOOKUP($F14,objets!$A$2:$L4913,6,FALSE))</f>
        <v>4</v>
      </c>
      <c r="L14" s="86">
        <f>_xlfn.IFS($E14&gt;0,VLOOKUP($F14,objets!$A$2:$L4913,6,FALSE)*$E14,$F14="",0,$E14="",VLOOKUP($F14,objets!$A$2:$L4913,6,FALSE))</f>
        <v>4</v>
      </c>
      <c r="M14" s="86">
        <f>_xlfn.IFS($E14&gt;0,VLOOKUP($F14,objets!$A$2:$L4913,6,FALSE)*$E14,$F14="",0,$E14="",VLOOKUP($F14,objets!$A$2:$L4913,6,FALSE))</f>
        <v>4</v>
      </c>
      <c r="N14" s="86">
        <f>_xlfn.IFS($E14&gt;0,VLOOKUP($F14,objets!$A$2:$L4913,6,FALSE)*$E14,$F14="",0,$E14="",VLOOKUP($F14,objets!$A$2:$L4913,6,FALSE))</f>
        <v>4</v>
      </c>
      <c r="O14" s="87"/>
      <c r="P14" s="88">
        <v>0.8</v>
      </c>
      <c r="Q14" s="88">
        <v>0.8</v>
      </c>
      <c r="R14" s="88">
        <v>0.8</v>
      </c>
      <c r="S14" s="88">
        <v>0.8</v>
      </c>
      <c r="T14" s="88">
        <v>0.8</v>
      </c>
      <c r="U14" s="88">
        <v>0.8</v>
      </c>
      <c r="V14" s="88">
        <v>0.1</v>
      </c>
      <c r="W14" s="95"/>
      <c r="X14" s="90">
        <f t="shared" ref="X14" si="5">SUMPRODUCT(H14:N14,P14:V14)/SUM(H14:N14)</f>
        <v>0.7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 x14ac:dyDescent="0.25">
      <c r="A15" s="81" t="s">
        <v>5</v>
      </c>
      <c r="B15" s="81" t="s">
        <v>6</v>
      </c>
      <c r="C15" s="82" t="s">
        <v>97</v>
      </c>
      <c r="D15" s="83"/>
      <c r="E15" s="83"/>
      <c r="F15" s="84" t="s">
        <v>87</v>
      </c>
      <c r="G15" s="85">
        <f>SUM(H15:N15)</f>
        <v>28</v>
      </c>
      <c r="H15" s="86">
        <f>_xlfn.IFS($E15&gt;0,VLOOKUP($F15,objets!$A$2:$L4914,6,FALSE)*$E15,$F15="",0,$E15="",VLOOKUP($F15,objets!$A$2:$L4914,6,FALSE))</f>
        <v>4</v>
      </c>
      <c r="I15" s="86">
        <f>_xlfn.IFS($E15&gt;0,VLOOKUP($F15,objets!$A$2:$L4914,6,FALSE)*$E15,$F15="",0,$E15="",VLOOKUP($F15,objets!$A$2:$L4914,6,FALSE))</f>
        <v>4</v>
      </c>
      <c r="J15" s="86">
        <f>_xlfn.IFS($E15&gt;0,VLOOKUP($F15,objets!$A$2:$L4914,6,FALSE)*$E15,$F15="",0,$E15="",VLOOKUP($F15,objets!$A$2:$L4914,6,FALSE))</f>
        <v>4</v>
      </c>
      <c r="K15" s="86">
        <f>_xlfn.IFS($E15&gt;0,VLOOKUP($F15,objets!$A$2:$L4914,6,FALSE)*$E15,$F15="",0,$E15="",VLOOKUP($F15,objets!$A$2:$L4914,6,FALSE))</f>
        <v>4</v>
      </c>
      <c r="L15" s="86">
        <f>_xlfn.IFS($E15&gt;0,VLOOKUP($F15,objets!$A$2:$L4914,6,FALSE)*$E15,$F15="",0,$E15="",VLOOKUP($F15,objets!$A$2:$L4914,6,FALSE))</f>
        <v>4</v>
      </c>
      <c r="M15" s="86">
        <f>_xlfn.IFS($E15&gt;0,VLOOKUP($F15,objets!$A$2:$L4914,6,FALSE)*$E15,$F15="",0,$E15="",VLOOKUP($F15,objets!$A$2:$L4914,6,FALSE))</f>
        <v>4</v>
      </c>
      <c r="N15" s="86">
        <f>_xlfn.IFS($E15&gt;0,VLOOKUP($F15,objets!$A$2:$L4914,6,FALSE)*$E15,$F15="",0,$E15="",VLOOKUP($F15,objets!$A$2:$L4914,6,FALSE))</f>
        <v>4</v>
      </c>
      <c r="O15" s="87"/>
      <c r="P15" s="88">
        <v>0.8</v>
      </c>
      <c r="Q15" s="88">
        <v>0.8</v>
      </c>
      <c r="R15" s="88">
        <v>0.8</v>
      </c>
      <c r="S15" s="88">
        <v>0.8</v>
      </c>
      <c r="T15" s="88">
        <v>0.8</v>
      </c>
      <c r="U15" s="88">
        <v>0.8</v>
      </c>
      <c r="V15" s="88">
        <v>0.1</v>
      </c>
      <c r="W15" s="95"/>
      <c r="X15" s="90">
        <f>SUMPRODUCT(H15:N15,P15:V15)/SUM(H15:N15)</f>
        <v>0.7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s="8" customFormat="1" ht="34.5" customHeight="1" x14ac:dyDescent="0.25">
      <c r="A16" s="81" t="s">
        <v>5</v>
      </c>
      <c r="B16" s="81" t="s">
        <v>6</v>
      </c>
      <c r="C16" s="82" t="s">
        <v>98</v>
      </c>
      <c r="D16" s="83"/>
      <c r="E16" s="83"/>
      <c r="F16" s="84" t="s">
        <v>99</v>
      </c>
      <c r="G16" s="85">
        <f t="shared" ref="G16:G19" si="6">SUM(H16:N16)</f>
        <v>14</v>
      </c>
      <c r="H16" s="86">
        <f>_xlfn.IFS($E16&gt;0,VLOOKUP($F16,objets!$A$2:$L4915,6,FALSE)*$E16,$F16="",0,$E16="",VLOOKUP($F16,objets!$A$2:$L4915,6,FALSE))</f>
        <v>2</v>
      </c>
      <c r="I16" s="86">
        <f>_xlfn.IFS($E16&gt;0,VLOOKUP($F16,objets!$A$2:$L4915,6,FALSE)*$E16,$F16="",0,$E16="",VLOOKUP($F16,objets!$A$2:$L4915,6,FALSE))</f>
        <v>2</v>
      </c>
      <c r="J16" s="86">
        <f>_xlfn.IFS($E16&gt;0,VLOOKUP($F16,objets!$A$2:$L4915,6,FALSE)*$E16,$F16="",0,$E16="",VLOOKUP($F16,objets!$A$2:$L4915,6,FALSE))</f>
        <v>2</v>
      </c>
      <c r="K16" s="86">
        <f>_xlfn.IFS($E16&gt;0,VLOOKUP($F16,objets!$A$2:$L4915,6,FALSE)*$E16,$F16="",0,$E16="",VLOOKUP($F16,objets!$A$2:$L4915,6,FALSE))</f>
        <v>2</v>
      </c>
      <c r="L16" s="86">
        <f>_xlfn.IFS($E16&gt;0,VLOOKUP($F16,objets!$A$2:$L4915,6,FALSE)*$E16,$F16="",0,$E16="",VLOOKUP($F16,objets!$A$2:$L4915,6,FALSE))</f>
        <v>2</v>
      </c>
      <c r="M16" s="86">
        <f>_xlfn.IFS($E16&gt;0,VLOOKUP($F16,objets!$A$2:$L4915,6,FALSE)*$E16,$F16="",0,$E16="",VLOOKUP($F16,objets!$A$2:$L4915,6,FALSE))</f>
        <v>2</v>
      </c>
      <c r="N16" s="86">
        <f>_xlfn.IFS($E16&gt;0,VLOOKUP($F16,objets!$A$2:$L4915,6,FALSE)*$E16,$F16="",0,$E16="",VLOOKUP($F16,objets!$A$2:$L4915,6,FALSE))</f>
        <v>2</v>
      </c>
      <c r="O16" s="87"/>
      <c r="P16" s="88">
        <v>0.8</v>
      </c>
      <c r="Q16" s="88">
        <v>0.8</v>
      </c>
      <c r="R16" s="88">
        <v>0.8</v>
      </c>
      <c r="S16" s="88">
        <v>0.8</v>
      </c>
      <c r="T16" s="88">
        <v>0.8</v>
      </c>
      <c r="U16" s="88">
        <v>0.8</v>
      </c>
      <c r="V16" s="88">
        <v>0.1</v>
      </c>
      <c r="W16" s="95"/>
      <c r="X16" s="90">
        <f t="shared" ref="X16:X19" si="7">SUMPRODUCT(H16:N16,P16:V16)/SUM(H16:N16)</f>
        <v>0.7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s="8" customFormat="1" ht="34.5" customHeight="1" x14ac:dyDescent="0.25">
      <c r="A17" s="81"/>
      <c r="B17" s="81" t="s">
        <v>6</v>
      </c>
      <c r="C17" s="82" t="s">
        <v>164</v>
      </c>
      <c r="D17" s="83"/>
      <c r="E17" s="83"/>
      <c r="F17" s="84" t="s">
        <v>87</v>
      </c>
      <c r="G17" s="85">
        <f t="shared" si="6"/>
        <v>28</v>
      </c>
      <c r="H17" s="86">
        <f>_xlfn.IFS($E17&gt;0,VLOOKUP($F17,objets!$A$2:$L4916,6,FALSE)*$E17,$F17="",0,$E17="",VLOOKUP($F17,objets!$A$2:$L4916,6,FALSE))</f>
        <v>4</v>
      </c>
      <c r="I17" s="86">
        <f>_xlfn.IFS($E17&gt;0,VLOOKUP($F17,objets!$A$2:$L4916,6,FALSE)*$E17,$F17="",0,$E17="",VLOOKUP($F17,objets!$A$2:$L4916,6,FALSE))</f>
        <v>4</v>
      </c>
      <c r="J17" s="86">
        <f>_xlfn.IFS($E17&gt;0,VLOOKUP($F17,objets!$A$2:$L4916,6,FALSE)*$E17,$F17="",0,$E17="",VLOOKUP($F17,objets!$A$2:$L4916,6,FALSE))</f>
        <v>4</v>
      </c>
      <c r="K17" s="86">
        <f>_xlfn.IFS($E17&gt;0,VLOOKUP($F17,objets!$A$2:$L4916,6,FALSE)*$E17,$F17="",0,$E17="",VLOOKUP($F17,objets!$A$2:$L4916,6,FALSE))</f>
        <v>4</v>
      </c>
      <c r="L17" s="86">
        <f>_xlfn.IFS($E17&gt;0,VLOOKUP($F17,objets!$A$2:$L4916,6,FALSE)*$E17,$F17="",0,$E17="",VLOOKUP($F17,objets!$A$2:$L4916,6,FALSE))</f>
        <v>4</v>
      </c>
      <c r="M17" s="86">
        <f>_xlfn.IFS($E17&gt;0,VLOOKUP($F17,objets!$A$2:$L4916,6,FALSE)*$E17,$F17="",0,$E17="",VLOOKUP($F17,objets!$A$2:$L4916,6,FALSE))</f>
        <v>4</v>
      </c>
      <c r="N17" s="86">
        <f>_xlfn.IFS($E17&gt;0,VLOOKUP($F17,objets!$A$2:$L4916,6,FALSE)*$E17,$F17="",0,$E17="",VLOOKUP($F17,objets!$A$2:$L4916,6,FALSE))</f>
        <v>4</v>
      </c>
      <c r="O17" s="87"/>
      <c r="P17" s="88">
        <v>0.8</v>
      </c>
      <c r="Q17" s="88">
        <v>0.8</v>
      </c>
      <c r="R17" s="88">
        <v>0.8</v>
      </c>
      <c r="S17" s="88">
        <v>0.8</v>
      </c>
      <c r="T17" s="88">
        <v>0.8</v>
      </c>
      <c r="U17" s="88">
        <v>0.8</v>
      </c>
      <c r="V17" s="88">
        <v>0.1</v>
      </c>
      <c r="W17" s="95"/>
      <c r="X17" s="90"/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s="8" customFormat="1" ht="34.5" customHeight="1" x14ac:dyDescent="0.25">
      <c r="A18" s="81" t="s">
        <v>5</v>
      </c>
      <c r="B18" s="81" t="s">
        <v>6</v>
      </c>
      <c r="C18" s="82" t="s">
        <v>100</v>
      </c>
      <c r="D18" s="83"/>
      <c r="E18" s="83"/>
      <c r="F18" s="84" t="s">
        <v>99</v>
      </c>
      <c r="G18" s="85">
        <f t="shared" si="6"/>
        <v>14</v>
      </c>
      <c r="H18" s="86">
        <f>_xlfn.IFS($E18&gt;0,VLOOKUP($F18,objets!$A$2:$L4914,6,FALSE)*$E18,$F18="",0,$E18="",VLOOKUP($F18,objets!$A$2:$L4914,6,FALSE))</f>
        <v>2</v>
      </c>
      <c r="I18" s="86">
        <f>_xlfn.IFS($E18&gt;0,VLOOKUP($F18,objets!$A$2:$L4914,6,FALSE)*$E18,$F18="",0,$E18="",VLOOKUP($F18,objets!$A$2:$L4914,6,FALSE))</f>
        <v>2</v>
      </c>
      <c r="J18" s="86">
        <f>_xlfn.IFS($E18&gt;0,VLOOKUP($F18,objets!$A$2:$L4914,6,FALSE)*$E18,$F18="",0,$E18="",VLOOKUP($F18,objets!$A$2:$L4914,6,FALSE))</f>
        <v>2</v>
      </c>
      <c r="K18" s="86">
        <f>_xlfn.IFS($E18&gt;0,VLOOKUP($F18,objets!$A$2:$L4914,6,FALSE)*$E18,$F18="",0,$E18="",VLOOKUP($F18,objets!$A$2:$L4914,6,FALSE))</f>
        <v>2</v>
      </c>
      <c r="L18" s="86">
        <f>_xlfn.IFS($E18&gt;0,VLOOKUP($F18,objets!$A$2:$L4914,6,FALSE)*$E18,$F18="",0,$E18="",VLOOKUP($F18,objets!$A$2:$L4914,6,FALSE))</f>
        <v>2</v>
      </c>
      <c r="M18" s="86">
        <f>_xlfn.IFS($E18&gt;0,VLOOKUP($F18,objets!$A$2:$L4914,6,FALSE)*$E18,$F18="",0,$E18="",VLOOKUP($F18,objets!$A$2:$L4914,6,FALSE))</f>
        <v>2</v>
      </c>
      <c r="N18" s="86">
        <f>_xlfn.IFS($E18&gt;0,VLOOKUP($F18,objets!$A$2:$L4914,6,FALSE)*$E18,$F18="",0,$E18="",VLOOKUP($F18,objets!$A$2:$L4914,6,FALSE))</f>
        <v>2</v>
      </c>
      <c r="O18" s="87"/>
      <c r="P18" s="88">
        <v>0.8</v>
      </c>
      <c r="Q18" s="88">
        <v>0.8</v>
      </c>
      <c r="R18" s="88">
        <v>0.8</v>
      </c>
      <c r="S18" s="88">
        <v>0.8</v>
      </c>
      <c r="T18" s="88">
        <v>0.8</v>
      </c>
      <c r="U18" s="88">
        <v>0.8</v>
      </c>
      <c r="V18" s="88">
        <v>0.1</v>
      </c>
      <c r="W18" s="95"/>
      <c r="X18" s="90">
        <f t="shared" si="7"/>
        <v>0.7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s="8" customFormat="1" ht="34.5" customHeight="1" x14ac:dyDescent="0.25">
      <c r="A19" s="81" t="s">
        <v>5</v>
      </c>
      <c r="B19" s="81" t="s">
        <v>6</v>
      </c>
      <c r="C19" s="82" t="s">
        <v>101</v>
      </c>
      <c r="D19" s="83"/>
      <c r="E19" s="83"/>
      <c r="F19" s="84" t="s">
        <v>87</v>
      </c>
      <c r="G19" s="85">
        <f t="shared" si="6"/>
        <v>28</v>
      </c>
      <c r="H19" s="86">
        <f>_xlfn.IFS($E19&gt;0,VLOOKUP($F19,objets!$A$2:$L4915,6,FALSE)*$E19,$F19="",0,$E19="",VLOOKUP($F19,objets!$A$2:$L4915,6,FALSE))</f>
        <v>4</v>
      </c>
      <c r="I19" s="86">
        <f>_xlfn.IFS($E19&gt;0,VLOOKUP($F19,objets!$A$2:$L4915,6,FALSE)*$E19,$F19="",0,$E19="",VLOOKUP($F19,objets!$A$2:$L4915,6,FALSE))</f>
        <v>4</v>
      </c>
      <c r="J19" s="86">
        <f>_xlfn.IFS($E19&gt;0,VLOOKUP($F19,objets!$A$2:$L4915,6,FALSE)*$E19,$F19="",0,$E19="",VLOOKUP($F19,objets!$A$2:$L4915,6,FALSE))</f>
        <v>4</v>
      </c>
      <c r="K19" s="86">
        <f>_xlfn.IFS($E19&gt;0,VLOOKUP($F19,objets!$A$2:$L4915,6,FALSE)*$E19,$F19="",0,$E19="",VLOOKUP($F19,objets!$A$2:$L4915,6,FALSE))</f>
        <v>4</v>
      </c>
      <c r="L19" s="86">
        <f>_xlfn.IFS($E19&gt;0,VLOOKUP($F19,objets!$A$2:$L4915,6,FALSE)*$E19,$F19="",0,$E19="",VLOOKUP($F19,objets!$A$2:$L4915,6,FALSE))</f>
        <v>4</v>
      </c>
      <c r="M19" s="86">
        <f>_xlfn.IFS($E19&gt;0,VLOOKUP($F19,objets!$A$2:$L4915,6,FALSE)*$E19,$F19="",0,$E19="",VLOOKUP($F19,objets!$A$2:$L4915,6,FALSE))</f>
        <v>4</v>
      </c>
      <c r="N19" s="86">
        <f>_xlfn.IFS($E19&gt;0,VLOOKUP($F19,objets!$A$2:$L4915,6,FALSE)*$E19,$F19="",0,$E19="",VLOOKUP($F19,objets!$A$2:$L4915,6,FALSE))</f>
        <v>4</v>
      </c>
      <c r="O19" s="87"/>
      <c r="P19" s="88">
        <v>0.8</v>
      </c>
      <c r="Q19" s="88">
        <v>0.8</v>
      </c>
      <c r="R19" s="88">
        <v>0.8</v>
      </c>
      <c r="S19" s="88">
        <v>0.8</v>
      </c>
      <c r="T19" s="88">
        <v>0.8</v>
      </c>
      <c r="U19" s="88">
        <v>0.8</v>
      </c>
      <c r="V19" s="88">
        <v>0.1</v>
      </c>
      <c r="W19" s="95"/>
      <c r="X19" s="90">
        <f t="shared" si="7"/>
        <v>0.7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s="8" customFormat="1" ht="34.5" customHeight="1" x14ac:dyDescent="0.25">
      <c r="A20" s="81" t="s">
        <v>5</v>
      </c>
      <c r="B20" s="81" t="s">
        <v>25</v>
      </c>
      <c r="C20" s="82" t="s">
        <v>102</v>
      </c>
      <c r="D20" s="83"/>
      <c r="E20" s="83"/>
      <c r="F20" s="84" t="s">
        <v>87</v>
      </c>
      <c r="G20" s="85">
        <f>SUM(H20:N20)</f>
        <v>28</v>
      </c>
      <c r="H20" s="86">
        <f>_xlfn.IFS($E20&gt;0,VLOOKUP($F20,objets!$A$2:$L4918,6,FALSE)*$E20,$F20="",0,$E20="",VLOOKUP($F20,objets!$A$2:$L4918,6,FALSE))</f>
        <v>4</v>
      </c>
      <c r="I20" s="86">
        <f>_xlfn.IFS($E20&gt;0,VLOOKUP($F20,objets!$A$2:$L4918,6,FALSE)*$E20,$F20="",0,$E20="",VLOOKUP($F20,objets!$A$2:$L4918,6,FALSE))</f>
        <v>4</v>
      </c>
      <c r="J20" s="86">
        <f>_xlfn.IFS($E20&gt;0,VLOOKUP($F20,objets!$A$2:$L4918,6,FALSE)*$E20,$F20="",0,$E20="",VLOOKUP($F20,objets!$A$2:$L4918,6,FALSE))</f>
        <v>4</v>
      </c>
      <c r="K20" s="86">
        <f>_xlfn.IFS($E20&gt;0,VLOOKUP($F20,objets!$A$2:$L4918,6,FALSE)*$E20,$F20="",0,$E20="",VLOOKUP($F20,objets!$A$2:$L4918,6,FALSE))</f>
        <v>4</v>
      </c>
      <c r="L20" s="86">
        <f>_xlfn.IFS($E20&gt;0,VLOOKUP($F20,objets!$A$2:$L4918,6,FALSE)*$E20,$F20="",0,$E20="",VLOOKUP($F20,objets!$A$2:$L4918,6,FALSE))</f>
        <v>4</v>
      </c>
      <c r="M20" s="86">
        <f>_xlfn.IFS($E20&gt;0,VLOOKUP($F20,objets!$A$2:$L4918,6,FALSE)*$E20,$F20="",0,$E20="",VLOOKUP($F20,objets!$A$2:$L4918,6,FALSE))</f>
        <v>4</v>
      </c>
      <c r="N20" s="86">
        <f>_xlfn.IFS($E20&gt;0,VLOOKUP($F20,objets!$A$2:$L4918,6,FALSE)*$E20,$F20="",0,$E20="",VLOOKUP($F20,objets!$A$2:$L4918,6,FALSE))</f>
        <v>4</v>
      </c>
      <c r="O20" s="87"/>
      <c r="P20" s="88">
        <v>0.8</v>
      </c>
      <c r="Q20" s="88">
        <v>0.8</v>
      </c>
      <c r="R20" s="88">
        <v>0.8</v>
      </c>
      <c r="S20" s="88">
        <v>0.8</v>
      </c>
      <c r="T20" s="88">
        <v>0.8</v>
      </c>
      <c r="U20" s="88">
        <v>0.8</v>
      </c>
      <c r="V20" s="88">
        <v>0.1</v>
      </c>
      <c r="W20" s="95"/>
      <c r="X20" s="90">
        <f>SUMPRODUCT(H20:N20,P20:V20)/SUM(H20:N20)</f>
        <v>0.7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s="8" customFormat="1" ht="34.5" customHeight="1" x14ac:dyDescent="0.25">
      <c r="A21" s="81"/>
      <c r="B21" s="96"/>
      <c r="C21" s="82"/>
      <c r="D21" s="83"/>
      <c r="E21" s="83"/>
      <c r="F21" s="84"/>
      <c r="G21" s="85">
        <f t="shared" ref="G21" si="8">SUM(H21:N21)</f>
        <v>0</v>
      </c>
      <c r="H21" s="86">
        <f>_xlfn.IFS($E21&gt;0,VLOOKUP($F21,objets!$A$2:$L4919,6,FALSE)*$E21,$F21="",0,$E21="",VLOOKUP($F21,objets!$A$2:$L4919,6,FALSE))</f>
        <v>0</v>
      </c>
      <c r="I21" s="86">
        <f>_xlfn.IFS($E21&gt;0,VLOOKUP($F21,objets!$A$2:$L4919,6,FALSE)*$E21,$F21="",0,$E21="",VLOOKUP($F21,objets!$A$2:$L4919,6,FALSE))</f>
        <v>0</v>
      </c>
      <c r="J21" s="86">
        <f>_xlfn.IFS($E21&gt;0,VLOOKUP($F21,objets!$A$2:$L4919,6,FALSE)*$E21,$F21="",0,$E21="",VLOOKUP($F21,objets!$A$2:$L4919,6,FALSE))</f>
        <v>0</v>
      </c>
      <c r="K21" s="86">
        <f>_xlfn.IFS($E21&gt;0,VLOOKUP($F21,objets!$A$2:$L4919,6,FALSE)*$E21,$F21="",0,$E21="",VLOOKUP($F21,objets!$A$2:$L4919,6,FALSE))</f>
        <v>0</v>
      </c>
      <c r="L21" s="86">
        <f>_xlfn.IFS($E21&gt;0,VLOOKUP($F21,objets!$A$2:$L4919,6,FALSE)*$E21,$F21="",0,$E21="",VLOOKUP($F21,objets!$A$2:$L4919,6,FALSE))</f>
        <v>0</v>
      </c>
      <c r="M21" s="86">
        <f>_xlfn.IFS($E21&gt;0,VLOOKUP($F21,objets!$A$2:$L4919,6,FALSE)*$E21,$F21="",0,$E21="",VLOOKUP($F21,objets!$A$2:$L4919,6,FALSE))</f>
        <v>0</v>
      </c>
      <c r="N21" s="86">
        <f>_xlfn.IFS($E21&gt;0,VLOOKUP($F21,objets!$A$2:$L4919,6,FALSE)*$E21,$F21="",0,$E21="",VLOOKUP($F21,objets!$A$2:$L4919,6,FALSE))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" si="9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s="8" customFormat="1" ht="34.5" customHeight="1" x14ac:dyDescent="0.25">
      <c r="A22" s="81"/>
      <c r="B22" s="81"/>
      <c r="C22" s="82"/>
      <c r="D22" s="83"/>
      <c r="E22" s="83"/>
      <c r="F22" s="97"/>
      <c r="G22" s="85">
        <f>SUM(H22:N22)</f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>SUMPRODUCT(H22:N22,P22:V22)/SUM(H22:N22)</f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s="8" customFormat="1" ht="34.5" customHeight="1" x14ac:dyDescent="0.25">
      <c r="A23" s="81"/>
      <c r="B23" s="81"/>
      <c r="C23" s="82"/>
      <c r="D23" s="83"/>
      <c r="E23" s="83"/>
      <c r="F23" s="84"/>
      <c r="G23" s="85">
        <f t="shared" ref="G23:G25" si="10">SUM(H23:N23)</f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ref="X23:X25" si="11">SUMPRODUCT(H23:N23,P23:V23)/SUM(H23:N23)</f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s="8" customFormat="1" ht="34.5" customHeight="1" x14ac:dyDescent="0.25">
      <c r="A24" s="81"/>
      <c r="B24" s="81"/>
      <c r="C24" s="82"/>
      <c r="D24" s="83"/>
      <c r="E24" s="83"/>
      <c r="F24" s="84"/>
      <c r="G24" s="85">
        <f t="shared" si="10"/>
        <v>0</v>
      </c>
      <c r="H24" s="86">
        <f>_xlfn.IFS($E24&gt;0,VLOOKUP($F24,objets!$A$2:$L4920,6,FALSE)*$E24,$F24="",0,$E24="",VLOOKUP($F24,objets!$A$2:$L4920,6,FALSE))</f>
        <v>0</v>
      </c>
      <c r="I24" s="86">
        <f>_xlfn.IFS($E24&gt;0,VLOOKUP($F24,objets!$A$2:$L4920,6,FALSE)*$E24,$F24="",0,$E24="",VLOOKUP($F24,objets!$A$2:$L4920,6,FALSE))</f>
        <v>0</v>
      </c>
      <c r="J24" s="86">
        <f>_xlfn.IFS($E24&gt;0,VLOOKUP($F24,objets!$A$2:$L4920,6,FALSE)*$E24,$F24="",0,$E24="",VLOOKUP($F24,objets!$A$2:$L4920,6,FALSE))</f>
        <v>0</v>
      </c>
      <c r="K24" s="86">
        <f>_xlfn.IFS($E24&gt;0,VLOOKUP($F24,objets!$A$2:$L4920,6,FALSE)*$E24,$F24="",0,$E24="",VLOOKUP($F24,objets!$A$2:$L4920,6,FALSE))</f>
        <v>0</v>
      </c>
      <c r="L24" s="86">
        <f>_xlfn.IFS($E24&gt;0,VLOOKUP($F24,objets!$A$2:$L4920,6,FALSE)*$E24,$F24="",0,$E24="",VLOOKUP($F24,objets!$A$2:$L4920,6,FALSE))</f>
        <v>0</v>
      </c>
      <c r="M24" s="86">
        <f>_xlfn.IFS($E24&gt;0,VLOOKUP($F24,objets!$A$2:$L4920,6,FALSE)*$E24,$F24="",0,$E24="",VLOOKUP($F24,objets!$A$2:$L4920,6,FALSE))</f>
        <v>0</v>
      </c>
      <c r="N24" s="86">
        <f>_xlfn.IFS($E24&gt;0,VLOOKUP($F24,objets!$A$2:$L4920,6,FALSE)*$E24,$F24="",0,$E24="",VLOOKUP($F24,objets!$A$2:$L4920,6,FALSE))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 t="shared" si="11"/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s="8" customFormat="1" ht="34.5" customHeight="1" x14ac:dyDescent="0.25">
      <c r="A25" s="81"/>
      <c r="B25" s="81"/>
      <c r="C25" s="82"/>
      <c r="D25" s="83"/>
      <c r="E25" s="83"/>
      <c r="F25" s="84"/>
      <c r="G25" s="85">
        <f t="shared" si="10"/>
        <v>0</v>
      </c>
      <c r="H25" s="86">
        <f>_xlfn.IFS($E25&gt;0,VLOOKUP($F25,objets!$A$2:$L4921,6,FALSE)*$E25,$F25="",0,$E25="",VLOOKUP($F25,objets!$A$2:$L4921,6,FALSE))</f>
        <v>0</v>
      </c>
      <c r="I25" s="86">
        <f>_xlfn.IFS($E25&gt;0,VLOOKUP($F25,objets!$A$2:$L4921,6,FALSE)*$E25,$F25="",0,$E25="",VLOOKUP($F25,objets!$A$2:$L4921,6,FALSE))</f>
        <v>0</v>
      </c>
      <c r="J25" s="86">
        <f>_xlfn.IFS($E25&gt;0,VLOOKUP($F25,objets!$A$2:$L4921,6,FALSE)*$E25,$F25="",0,$E25="",VLOOKUP($F25,objets!$A$2:$L4921,6,FALSE))</f>
        <v>0</v>
      </c>
      <c r="K25" s="86">
        <f>_xlfn.IFS($E25&gt;0,VLOOKUP($F25,objets!$A$2:$L4921,6,FALSE)*$E25,$F25="",0,$E25="",VLOOKUP($F25,objets!$A$2:$L4921,6,FALSE))</f>
        <v>0</v>
      </c>
      <c r="L25" s="86">
        <f>_xlfn.IFS($E25&gt;0,VLOOKUP($F25,objets!$A$2:$L4921,6,FALSE)*$E25,$F25="",0,$E25="",VLOOKUP($F25,objets!$A$2:$L4921,6,FALSE))</f>
        <v>0</v>
      </c>
      <c r="M25" s="86">
        <f>_xlfn.IFS($E25&gt;0,VLOOKUP($F25,objets!$A$2:$L4921,6,FALSE)*$E25,$F25="",0,$E25="",VLOOKUP($F25,objets!$A$2:$L4921,6,FALSE))</f>
        <v>0</v>
      </c>
      <c r="N25" s="86">
        <f>_xlfn.IFS($E25&gt;0,VLOOKUP($F25,objets!$A$2:$L4921,6,FALSE)*$E25,$F25="",0,$E25="",VLOOKUP($F25,objets!$A$2:$L4921,6,FALSE))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si="11"/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s="8" customFormat="1" ht="34.5" customHeight="1" x14ac:dyDescent="0.25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_xlfn.IFS($E26&gt;0,VLOOKUP($F26,objets!$A$2:$L4924,6,FALSE)*$E26,$F26="",0,$E26="",VLOOKUP($F26,objets!$A$2:$L4924,6,FALSE))</f>
        <v>0</v>
      </c>
      <c r="I26" s="86">
        <f>_xlfn.IFS($E26&gt;0,VLOOKUP($F26,objets!$A$2:$L4924,6,FALSE)*$E26,$F26="",0,$E26="",VLOOKUP($F26,objets!$A$2:$L4924,6,FALSE))</f>
        <v>0</v>
      </c>
      <c r="J26" s="86">
        <f>_xlfn.IFS($E26&gt;0,VLOOKUP($F26,objets!$A$2:$L4924,6,FALSE)*$E26,$F26="",0,$E26="",VLOOKUP($F26,objets!$A$2:$L4924,6,FALSE))</f>
        <v>0</v>
      </c>
      <c r="K26" s="86">
        <f>_xlfn.IFS($E26&gt;0,VLOOKUP($F26,objets!$A$2:$L4924,6,FALSE)*$E26,$F26="",0,$E26="",VLOOKUP($F26,objets!$A$2:$L4924,6,FALSE))</f>
        <v>0</v>
      </c>
      <c r="L26" s="86">
        <f>_xlfn.IFS($E26&gt;0,VLOOKUP($F26,objets!$A$2:$L4924,6,FALSE)*$E26,$F26="",0,$E26="",VLOOKUP($F26,objets!$A$2:$L4924,6,FALSE))</f>
        <v>0</v>
      </c>
      <c r="M26" s="86">
        <f>_xlfn.IFS($E26&gt;0,VLOOKUP($F26,objets!$A$2:$L4924,6,FALSE)*$E26,$F26="",0,$E26="",VLOOKUP($F26,objets!$A$2:$L4924,6,FALSE))</f>
        <v>0</v>
      </c>
      <c r="N26" s="86">
        <f>_xlfn.IFS($E26&gt;0,VLOOKUP($F26,objets!$A$2:$L4924,6,FALSE)*$E26,$F26="",0,$E26="",VLOOKUP($F26,objets!$A$2:$L4924,6,FALSE))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s="8" customFormat="1" ht="34.5" customHeight="1" x14ac:dyDescent="0.25">
      <c r="A27" s="81"/>
      <c r="B27" s="81"/>
      <c r="C27" s="82"/>
      <c r="D27" s="83"/>
      <c r="E27" s="83"/>
      <c r="F27" s="84"/>
      <c r="G27" s="85">
        <f t="shared" ref="G27" si="12">SUM(H27:N27)</f>
        <v>0</v>
      </c>
      <c r="H27" s="86">
        <f>_xlfn.IFS($E27&gt;0,VLOOKUP($F27,objets!$A$2:$L4925,6,FALSE)*$E27,$F27="",0,$E27="",VLOOKUP($F27,objets!$A$2:$L4925,6,FALSE))</f>
        <v>0</v>
      </c>
      <c r="I27" s="86">
        <f>_xlfn.IFS($E27&gt;0,VLOOKUP($F27,objets!$A$2:$L4925,6,FALSE)*$E27,$F27="",0,$E27="",VLOOKUP($F27,objets!$A$2:$L4925,6,FALSE))</f>
        <v>0</v>
      </c>
      <c r="J27" s="86">
        <f>_xlfn.IFS($E27&gt;0,VLOOKUP($F27,objets!$A$2:$L4925,6,FALSE)*$E27,$F27="",0,$E27="",VLOOKUP($F27,objets!$A$2:$L4925,6,FALSE))</f>
        <v>0</v>
      </c>
      <c r="K27" s="86">
        <f>_xlfn.IFS($E27&gt;0,VLOOKUP($F27,objets!$A$2:$L4925,6,FALSE)*$E27,$F27="",0,$E27="",VLOOKUP($F27,objets!$A$2:$L4925,6,FALSE))</f>
        <v>0</v>
      </c>
      <c r="L27" s="86">
        <f>_xlfn.IFS($E27&gt;0,VLOOKUP($F27,objets!$A$2:$L4925,6,FALSE)*$E27,$F27="",0,$E27="",VLOOKUP($F27,objets!$A$2:$L4925,6,FALSE))</f>
        <v>0</v>
      </c>
      <c r="M27" s="86">
        <f>_xlfn.IFS($E27&gt;0,VLOOKUP($F27,objets!$A$2:$L4925,6,FALSE)*$E27,$F27="",0,$E27="",VLOOKUP($F27,objets!$A$2:$L4925,6,FALSE))</f>
        <v>0</v>
      </c>
      <c r="N27" s="86">
        <f>_xlfn.IFS($E27&gt;0,VLOOKUP($F27,objets!$A$2:$L4925,6,FALSE)*$E27,$F27="",0,$E27="",VLOOKUP($F27,objets!$A$2:$L4925,6,FALSE))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" si="13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s="8" customFormat="1" ht="34.5" customHeight="1" x14ac:dyDescent="0.25">
      <c r="A28" s="81"/>
      <c r="B28" s="81"/>
      <c r="C28" s="82"/>
      <c r="D28" s="83"/>
      <c r="E28" s="83"/>
      <c r="F28" s="97"/>
      <c r="G28" s="85">
        <f>SUM(H28:N28)</f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>SUMPRODUCT(H28:N28,P28:V28)/SUM(H28:N28)</f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s="8" customFormat="1" ht="34.5" customHeight="1" x14ac:dyDescent="0.25">
      <c r="A29" s="81"/>
      <c r="B29" s="81"/>
      <c r="C29" s="82"/>
      <c r="D29" s="83"/>
      <c r="E29" s="83"/>
      <c r="F29" s="84"/>
      <c r="G29" s="85">
        <f t="shared" ref="G29:G31" si="14">SUM(H29:N29)</f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ref="X29:X33" si="15">SUMPRODUCT(H29:N29,P29:V29)/SUM(H29:N29)</f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s="8" customFormat="1" ht="34.5" customHeight="1" x14ac:dyDescent="0.25">
      <c r="A30" s="81"/>
      <c r="B30" s="81"/>
      <c r="C30" s="82"/>
      <c r="D30" s="83"/>
      <c r="E30" s="83"/>
      <c r="F30" s="84"/>
      <c r="G30" s="85">
        <f t="shared" si="14"/>
        <v>0</v>
      </c>
      <c r="H30" s="86">
        <f>_xlfn.IFS($E30&gt;0,VLOOKUP($F30,objets!$A$2:$L4926,6,FALSE)*$E30,$F30="",0,$E30="",VLOOKUP($F30,objets!$A$2:$L4926,6,FALSE))</f>
        <v>0</v>
      </c>
      <c r="I30" s="86">
        <f>_xlfn.IFS($E30&gt;0,VLOOKUP($F30,objets!$A$2:$L4926,6,FALSE)*$E30,$F30="",0,$E30="",VLOOKUP($F30,objets!$A$2:$L4926,6,FALSE))</f>
        <v>0</v>
      </c>
      <c r="J30" s="86">
        <f>_xlfn.IFS($E30&gt;0,VLOOKUP($F30,objets!$A$2:$L4926,6,FALSE)*$E30,$F30="",0,$E30="",VLOOKUP($F30,objets!$A$2:$L4926,6,FALSE))</f>
        <v>0</v>
      </c>
      <c r="K30" s="86">
        <f>_xlfn.IFS($E30&gt;0,VLOOKUP($F30,objets!$A$2:$L4926,6,FALSE)*$E30,$F30="",0,$E30="",VLOOKUP($F30,objets!$A$2:$L4926,6,FALSE))</f>
        <v>0</v>
      </c>
      <c r="L30" s="86">
        <f>_xlfn.IFS($E30&gt;0,VLOOKUP($F30,objets!$A$2:$L4926,6,FALSE)*$E30,$F30="",0,$E30="",VLOOKUP($F30,objets!$A$2:$L4926,6,FALSE))</f>
        <v>0</v>
      </c>
      <c r="M30" s="86">
        <f>_xlfn.IFS($E30&gt;0,VLOOKUP($F30,objets!$A$2:$L4926,6,FALSE)*$E30,$F30="",0,$E30="",VLOOKUP($F30,objets!$A$2:$L4926,6,FALSE))</f>
        <v>0</v>
      </c>
      <c r="N30" s="86">
        <f>_xlfn.IFS($E30&gt;0,VLOOKUP($F30,objets!$A$2:$L4926,6,FALSE)*$E30,$F30="",0,$E30="",VLOOKUP($F30,objets!$A$2:$L4926,6,FALSE))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s="8" customFormat="1" ht="34.5" customHeight="1" x14ac:dyDescent="0.25">
      <c r="A31" s="81"/>
      <c r="B31" s="81"/>
      <c r="C31" s="82"/>
      <c r="D31" s="83"/>
      <c r="E31" s="83"/>
      <c r="F31" s="84"/>
      <c r="G31" s="85">
        <f t="shared" si="14"/>
        <v>0</v>
      </c>
      <c r="H31" s="86">
        <f>_xlfn.IFS($E31&gt;0,VLOOKUP($F31,objets!$A$2:$L4927,6,FALSE)*$E31,$F31="",0,$E31="",VLOOKUP($F31,objets!$A$2:$L4927,6,FALSE))</f>
        <v>0</v>
      </c>
      <c r="I31" s="86">
        <f>_xlfn.IFS($E31&gt;0,VLOOKUP($F31,objets!$A$2:$L4927,6,FALSE)*$E31,$F31="",0,$E31="",VLOOKUP($F31,objets!$A$2:$L4927,6,FALSE))</f>
        <v>0</v>
      </c>
      <c r="J31" s="86">
        <f>_xlfn.IFS($E31&gt;0,VLOOKUP($F31,objets!$A$2:$L4927,6,FALSE)*$E31,$F31="",0,$E31="",VLOOKUP($F31,objets!$A$2:$L4927,6,FALSE))</f>
        <v>0</v>
      </c>
      <c r="K31" s="86">
        <f>_xlfn.IFS($E31&gt;0,VLOOKUP($F31,objets!$A$2:$L4927,6,FALSE)*$E31,$F31="",0,$E31="",VLOOKUP($F31,objets!$A$2:$L4927,6,FALSE))</f>
        <v>0</v>
      </c>
      <c r="L31" s="86">
        <f>_xlfn.IFS($E31&gt;0,VLOOKUP($F31,objets!$A$2:$L4927,6,FALSE)*$E31,$F31="",0,$E31="",VLOOKUP($F31,objets!$A$2:$L4927,6,FALSE))</f>
        <v>0</v>
      </c>
      <c r="M31" s="86">
        <f>_xlfn.IFS($E31&gt;0,VLOOKUP($F31,objets!$A$2:$L4927,6,FALSE)*$E31,$F31="",0,$E31="",VLOOKUP($F31,objets!$A$2:$L4927,6,FALSE))</f>
        <v>0</v>
      </c>
      <c r="N31" s="86">
        <f>_xlfn.IFS($E31&gt;0,VLOOKUP($F31,objets!$A$2:$L4927,6,FALSE)*$E31,$F31="",0,$E31="",VLOOKUP($F31,objets!$A$2:$L4927,6,FALSE))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s="8" customFormat="1" ht="34.5" customHeight="1" x14ac:dyDescent="0.25">
      <c r="A32" s="81"/>
      <c r="B32" s="81"/>
      <c r="C32" s="82"/>
      <c r="D32" s="83"/>
      <c r="E32" s="83"/>
      <c r="F32" s="84"/>
      <c r="G32" s="85">
        <f t="shared" ref="G32:G33" si="16">SUM(H32:N32)</f>
        <v>0</v>
      </c>
      <c r="H32" s="86">
        <f>_xlfn.IFS($E32&gt;0,VLOOKUP($F32,objets!$A$2:$L4922,6,FALSE)*$E32,$F32="",0,$E32="",VLOOKUP($F32,objets!$A$2:$L4922,6,FALSE))</f>
        <v>0</v>
      </c>
      <c r="I32" s="86">
        <f>_xlfn.IFS($E32&gt;0,VLOOKUP($F32,objets!$A$2:$L4922,6,FALSE)*$E32,$F32="",0,$E32="",VLOOKUP($F32,objets!$A$2:$L4922,6,FALSE))</f>
        <v>0</v>
      </c>
      <c r="J32" s="86">
        <f>_xlfn.IFS($E32&gt;0,VLOOKUP($F32,objets!$A$2:$L4922,6,FALSE)*$E32,$F32="",0,$E32="",VLOOKUP($F32,objets!$A$2:$L4922,6,FALSE))</f>
        <v>0</v>
      </c>
      <c r="K32" s="86">
        <f>_xlfn.IFS($E32&gt;0,VLOOKUP($F32,objets!$A$2:$L4922,6,FALSE)*$E32,$F32="",0,$E32="",VLOOKUP($F32,objets!$A$2:$L4922,6,FALSE))</f>
        <v>0</v>
      </c>
      <c r="L32" s="86">
        <f>_xlfn.IFS($E32&gt;0,VLOOKUP($F32,objets!$A$2:$L4922,6,FALSE)*$E32,$F32="",0,$E32="",VLOOKUP($F32,objets!$A$2:$L4922,6,FALSE))</f>
        <v>0</v>
      </c>
      <c r="M32" s="86">
        <f>_xlfn.IFS($E32&gt;0,VLOOKUP($F32,objets!$A$2:$L4922,6,FALSE)*$E32,$F32="",0,$E32="",VLOOKUP($F32,objets!$A$2:$L4922,6,FALSE))</f>
        <v>0</v>
      </c>
      <c r="N32" s="86">
        <f>_xlfn.IFS($E32&gt;0,VLOOKUP($F32,objets!$A$2:$L4922,6,FALSE)*$E32,$F32="",0,$E32="",VLOOKUP($F32,objets!$A$2:$L4922,6,FALSE))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 t="shared" si="15"/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s="8" customFormat="1" ht="34.5" customHeight="1" x14ac:dyDescent="0.25">
      <c r="A33" s="81"/>
      <c r="B33" s="81"/>
      <c r="C33" s="82"/>
      <c r="D33" s="83"/>
      <c r="E33" s="83"/>
      <c r="F33" s="84"/>
      <c r="G33" s="85">
        <f t="shared" si="16"/>
        <v>0</v>
      </c>
      <c r="H33" s="86">
        <f>_xlfn.IFS($E33&gt;0,VLOOKUP($F33,objets!$A$2:$L4931,6,FALSE)*$E33,$F33="",0,$E33="",VLOOKUP($F33,objets!$A$2:$L4931,6,FALSE))</f>
        <v>0</v>
      </c>
      <c r="I33" s="86">
        <f>_xlfn.IFS($E33&gt;0,VLOOKUP($F33,objets!$A$2:$L4931,6,FALSE)*$E33,$F33="",0,$E33="",VLOOKUP($F33,objets!$A$2:$L4931,6,FALSE))</f>
        <v>0</v>
      </c>
      <c r="J33" s="86">
        <f>_xlfn.IFS($E33&gt;0,VLOOKUP($F33,objets!$A$2:$L4931,6,FALSE)*$E33,$F33="",0,$E33="",VLOOKUP($F33,objets!$A$2:$L4931,6,FALSE))</f>
        <v>0</v>
      </c>
      <c r="K33" s="86">
        <f>_xlfn.IFS($E33&gt;0,VLOOKUP($F33,objets!$A$2:$L4931,6,FALSE)*$E33,$F33="",0,$E33="",VLOOKUP($F33,objets!$A$2:$L4931,6,FALSE))</f>
        <v>0</v>
      </c>
      <c r="L33" s="86">
        <f>_xlfn.IFS($E33&gt;0,VLOOKUP($F33,objets!$A$2:$L4931,6,FALSE)*$E33,$F33="",0,$E33="",VLOOKUP($F33,objets!$A$2:$L4931,6,FALSE))</f>
        <v>0</v>
      </c>
      <c r="M33" s="86">
        <f>_xlfn.IFS($E33&gt;0,VLOOKUP($F33,objets!$A$2:$L4931,6,FALSE)*$E33,$F33="",0,$E33="",VLOOKUP($F33,objets!$A$2:$L4931,6,FALSE))</f>
        <v>0</v>
      </c>
      <c r="N33" s="86">
        <f>_xlfn.IFS($E33&gt;0,VLOOKUP($F33,objets!$A$2:$L4931,6,FALSE)*$E33,$F33="",0,$E33="",VLOOKUP($F33,objets!$A$2:$L4931,6,FALSE))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si="15"/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s="8" customFormat="1" ht="34.5" customHeight="1" x14ac:dyDescent="0.25">
      <c r="A34" s="81"/>
      <c r="B34" s="81"/>
      <c r="C34" s="82"/>
      <c r="D34" s="83"/>
      <c r="E34" s="83"/>
      <c r="F34" s="97"/>
      <c r="G34" s="85">
        <f>SUM(H34:N34)</f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>SUMPRODUCT(H34:N34,P34:V34)/SUM(H34:N34)</f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s="8" customFormat="1" ht="34.5" customHeight="1" x14ac:dyDescent="0.25">
      <c r="A35" s="81"/>
      <c r="B35" s="81"/>
      <c r="C35" s="82"/>
      <c r="D35" s="83"/>
      <c r="E35" s="83"/>
      <c r="F35" s="84"/>
      <c r="G35" s="85">
        <f t="shared" ref="G35:G37" si="17">SUM(H35:N35)</f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ref="X35:X37" si="18">SUMPRODUCT(H35:N35,P35:V35)/SUM(H35:N35)</f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s="8" customFormat="1" ht="34.5" customHeight="1" x14ac:dyDescent="0.25">
      <c r="A36" s="81"/>
      <c r="B36" s="81"/>
      <c r="C36" s="82"/>
      <c r="D36" s="83"/>
      <c r="E36" s="83"/>
      <c r="F36" s="84"/>
      <c r="G36" s="85">
        <f t="shared" si="17"/>
        <v>0</v>
      </c>
      <c r="H36" s="86">
        <f>_xlfn.IFS($E36&gt;0,VLOOKUP($F36,objets!$A$2:$L4932,6,FALSE)*$E36,$F36="",0,$E36="",VLOOKUP($F36,objets!$A$2:$L4932,6,FALSE))</f>
        <v>0</v>
      </c>
      <c r="I36" s="86">
        <f>_xlfn.IFS($E36&gt;0,VLOOKUP($F36,objets!$A$2:$L4932,6,FALSE)*$E36,$F36="",0,$E36="",VLOOKUP($F36,objets!$A$2:$L4932,6,FALSE))</f>
        <v>0</v>
      </c>
      <c r="J36" s="86">
        <f>_xlfn.IFS($E36&gt;0,VLOOKUP($F36,objets!$A$2:$L4932,6,FALSE)*$E36,$F36="",0,$E36="",VLOOKUP($F36,objets!$A$2:$L4932,6,FALSE))</f>
        <v>0</v>
      </c>
      <c r="K36" s="86">
        <f>_xlfn.IFS($E36&gt;0,VLOOKUP($F36,objets!$A$2:$L4932,6,FALSE)*$E36,$F36="",0,$E36="",VLOOKUP($F36,objets!$A$2:$L4932,6,FALSE))</f>
        <v>0</v>
      </c>
      <c r="L36" s="86">
        <f>_xlfn.IFS($E36&gt;0,VLOOKUP($F36,objets!$A$2:$L4932,6,FALSE)*$E36,$F36="",0,$E36="",VLOOKUP($F36,objets!$A$2:$L4932,6,FALSE))</f>
        <v>0</v>
      </c>
      <c r="M36" s="86">
        <f>_xlfn.IFS($E36&gt;0,VLOOKUP($F36,objets!$A$2:$L4932,6,FALSE)*$E36,$F36="",0,$E36="",VLOOKUP($F36,objets!$A$2:$L4932,6,FALSE))</f>
        <v>0</v>
      </c>
      <c r="N36" s="86">
        <f>_xlfn.IFS($E36&gt;0,VLOOKUP($F36,objets!$A$2:$L4932,6,FALSE)*$E36,$F36="",0,$E36="",VLOOKUP($F36,objets!$A$2:$L4932,6,FALSE))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 t="shared" si="18"/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s="8" customFormat="1" ht="34.5" customHeight="1" x14ac:dyDescent="0.25">
      <c r="A37" s="81"/>
      <c r="B37" s="81"/>
      <c r="C37" s="82"/>
      <c r="D37" s="83"/>
      <c r="E37" s="83"/>
      <c r="F37" s="84"/>
      <c r="G37" s="85">
        <f t="shared" si="17"/>
        <v>0</v>
      </c>
      <c r="H37" s="86">
        <f>_xlfn.IFS($E37&gt;0,VLOOKUP($F37,objets!$A$2:$L4933,6,FALSE)*$E37,$F37="",0,$E37="",VLOOKUP($F37,objets!$A$2:$L4933,6,FALSE))</f>
        <v>0</v>
      </c>
      <c r="I37" s="86">
        <f>_xlfn.IFS($E37&gt;0,VLOOKUP($F37,objets!$A$2:$L4933,6,FALSE)*$E37,$F37="",0,$E37="",VLOOKUP($F37,objets!$A$2:$L4933,6,FALSE))</f>
        <v>0</v>
      </c>
      <c r="J37" s="86">
        <f>_xlfn.IFS($E37&gt;0,VLOOKUP($F37,objets!$A$2:$L4933,6,FALSE)*$E37,$F37="",0,$E37="",VLOOKUP($F37,objets!$A$2:$L4933,6,FALSE))</f>
        <v>0</v>
      </c>
      <c r="K37" s="86">
        <f>_xlfn.IFS($E37&gt;0,VLOOKUP($F37,objets!$A$2:$L4933,6,FALSE)*$E37,$F37="",0,$E37="",VLOOKUP($F37,objets!$A$2:$L4933,6,FALSE))</f>
        <v>0</v>
      </c>
      <c r="L37" s="86">
        <f>_xlfn.IFS($E37&gt;0,VLOOKUP($F37,objets!$A$2:$L4933,6,FALSE)*$E37,$F37="",0,$E37="",VLOOKUP($F37,objets!$A$2:$L4933,6,FALSE))</f>
        <v>0</v>
      </c>
      <c r="M37" s="86">
        <f>_xlfn.IFS($E37&gt;0,VLOOKUP($F37,objets!$A$2:$L4933,6,FALSE)*$E37,$F37="",0,$E37="",VLOOKUP($F37,objets!$A$2:$L4933,6,FALSE))</f>
        <v>0</v>
      </c>
      <c r="N37" s="86">
        <f>_xlfn.IFS($E37&gt;0,VLOOKUP($F37,objets!$A$2:$L4933,6,FALSE)*$E37,$F37="",0,$E37="",VLOOKUP($F37,objets!$A$2:$L4933,6,FALSE))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si="18"/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s="8" customFormat="1" ht="34.5" customHeight="1" x14ac:dyDescent="0.25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_xlfn.IFS($E38&gt;0,VLOOKUP($F38,objets!$A$2:$L4936,6,FALSE)*$E38,$F38="",0,$E38="",VLOOKUP($F38,objets!$A$2:$L4936,6,FALSE))</f>
        <v>0</v>
      </c>
      <c r="I38" s="86">
        <f>_xlfn.IFS($E38&gt;0,VLOOKUP($F38,objets!$A$2:$L4936,6,FALSE)*$E38,$F38="",0,$E38="",VLOOKUP($F38,objets!$A$2:$L4936,6,FALSE))</f>
        <v>0</v>
      </c>
      <c r="J38" s="86">
        <f>_xlfn.IFS($E38&gt;0,VLOOKUP($F38,objets!$A$2:$L4936,6,FALSE)*$E38,$F38="",0,$E38="",VLOOKUP($F38,objets!$A$2:$L4936,6,FALSE))</f>
        <v>0</v>
      </c>
      <c r="K38" s="86">
        <f>_xlfn.IFS($E38&gt;0,VLOOKUP($F38,objets!$A$2:$L4936,6,FALSE)*$E38,$F38="",0,$E38="",VLOOKUP($F38,objets!$A$2:$L4936,6,FALSE))</f>
        <v>0</v>
      </c>
      <c r="L38" s="86">
        <f>_xlfn.IFS($E38&gt;0,VLOOKUP($F38,objets!$A$2:$L4936,6,FALSE)*$E38,$F38="",0,$E38="",VLOOKUP($F38,objets!$A$2:$L4936,6,FALSE))</f>
        <v>0</v>
      </c>
      <c r="M38" s="86">
        <f>_xlfn.IFS($E38&gt;0,VLOOKUP($F38,objets!$A$2:$L4936,6,FALSE)*$E38,$F38="",0,$E38="",VLOOKUP($F38,objets!$A$2:$L4936,6,FALSE))</f>
        <v>0</v>
      </c>
      <c r="N38" s="86">
        <f>_xlfn.IFS($E38&gt;0,VLOOKUP($F38,objets!$A$2:$L4936,6,FALSE)*$E38,$F38="",0,$E38="",VLOOKUP($F38,objets!$A$2:$L4936,6,FALSE))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s="8" customFormat="1" ht="34.5" customHeight="1" x14ac:dyDescent="0.25">
      <c r="A39" s="81"/>
      <c r="B39" s="81"/>
      <c r="C39" s="82"/>
      <c r="D39" s="83"/>
      <c r="E39" s="83"/>
      <c r="F39" s="84"/>
      <c r="G39" s="85">
        <f t="shared" ref="G39" si="19">SUM(H39:N39)</f>
        <v>0</v>
      </c>
      <c r="H39" s="86">
        <f>_xlfn.IFS($E39&gt;0,VLOOKUP($F39,objets!$A$2:$L4937,6,FALSE)*$E39,$F39="",0,$E39="",VLOOKUP($F39,objets!$A$2:$L4937,6,FALSE))</f>
        <v>0</v>
      </c>
      <c r="I39" s="86">
        <f>_xlfn.IFS($E39&gt;0,VLOOKUP($F39,objets!$A$2:$L4937,6,FALSE)*$E39,$F39="",0,$E39="",VLOOKUP($F39,objets!$A$2:$L4937,6,FALSE))</f>
        <v>0</v>
      </c>
      <c r="J39" s="86">
        <f>_xlfn.IFS($E39&gt;0,VLOOKUP($F39,objets!$A$2:$L4937,6,FALSE)*$E39,$F39="",0,$E39="",VLOOKUP($F39,objets!$A$2:$L4937,6,FALSE))</f>
        <v>0</v>
      </c>
      <c r="K39" s="86">
        <f>_xlfn.IFS($E39&gt;0,VLOOKUP($F39,objets!$A$2:$L4937,6,FALSE)*$E39,$F39="",0,$E39="",VLOOKUP($F39,objets!$A$2:$L4937,6,FALSE))</f>
        <v>0</v>
      </c>
      <c r="L39" s="86">
        <f>_xlfn.IFS($E39&gt;0,VLOOKUP($F39,objets!$A$2:$L4937,6,FALSE)*$E39,$F39="",0,$E39="",VLOOKUP($F39,objets!$A$2:$L4937,6,FALSE))</f>
        <v>0</v>
      </c>
      <c r="M39" s="86">
        <f>_xlfn.IFS($E39&gt;0,VLOOKUP($F39,objets!$A$2:$L4937,6,FALSE)*$E39,$F39="",0,$E39="",VLOOKUP($F39,objets!$A$2:$L4937,6,FALSE))</f>
        <v>0</v>
      </c>
      <c r="N39" s="86">
        <f>_xlfn.IFS($E39&gt;0,VLOOKUP($F39,objets!$A$2:$L4937,6,FALSE)*$E39,$F39="",0,$E39="",VLOOKUP($F39,objets!$A$2:$L4937,6,FALSE))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" si="20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s="8" customFormat="1" ht="34.5" customHeight="1" x14ac:dyDescent="0.25">
      <c r="A40" s="81"/>
      <c r="B40" s="81"/>
      <c r="C40" s="82"/>
      <c r="D40" s="83"/>
      <c r="E40" s="83"/>
      <c r="F40" s="97"/>
      <c r="G40" s="85">
        <f>SUM(H40:N40)</f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>SUMPRODUCT(H40:N40,P40:V40)/SUM(H40:N40)</f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s="8" customFormat="1" ht="34.5" customHeight="1" x14ac:dyDescent="0.25">
      <c r="A41" s="81"/>
      <c r="B41" s="81"/>
      <c r="C41" s="82"/>
      <c r="D41" s="83"/>
      <c r="E41" s="83"/>
      <c r="F41" s="84"/>
      <c r="G41" s="85">
        <f t="shared" ref="G41:G43" si="21">SUM(H41:N41)</f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ref="X41:X43" si="22">SUMPRODUCT(H41:N41,P41:V41)/SUM(H41:N41)</f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s="8" customFormat="1" ht="34.5" customHeight="1" x14ac:dyDescent="0.25">
      <c r="A42" s="81"/>
      <c r="B42" s="81"/>
      <c r="C42" s="82"/>
      <c r="D42" s="83"/>
      <c r="E42" s="83"/>
      <c r="F42" s="84"/>
      <c r="G42" s="85">
        <f t="shared" si="21"/>
        <v>0</v>
      </c>
      <c r="H42" s="86">
        <f>_xlfn.IFS($E42&gt;0,VLOOKUP($F42,objets!$A$2:$L4938,6,FALSE)*$E42,$F42="",0,$E42="",VLOOKUP($F42,objets!$A$2:$L4938,6,FALSE))</f>
        <v>0</v>
      </c>
      <c r="I42" s="86">
        <f>_xlfn.IFS($E42&gt;0,VLOOKUP($F42,objets!$A$2:$L4938,6,FALSE)*$E42,$F42="",0,$E42="",VLOOKUP($F42,objets!$A$2:$L4938,6,FALSE))</f>
        <v>0</v>
      </c>
      <c r="J42" s="86">
        <f>_xlfn.IFS($E42&gt;0,VLOOKUP($F42,objets!$A$2:$L4938,6,FALSE)*$E42,$F42="",0,$E42="",VLOOKUP($F42,objets!$A$2:$L4938,6,FALSE))</f>
        <v>0</v>
      </c>
      <c r="K42" s="86">
        <f>_xlfn.IFS($E42&gt;0,VLOOKUP($F42,objets!$A$2:$L4938,6,FALSE)*$E42,$F42="",0,$E42="",VLOOKUP($F42,objets!$A$2:$L4938,6,FALSE))</f>
        <v>0</v>
      </c>
      <c r="L42" s="86">
        <f>_xlfn.IFS($E42&gt;0,VLOOKUP($F42,objets!$A$2:$L4938,6,FALSE)*$E42,$F42="",0,$E42="",VLOOKUP($F42,objets!$A$2:$L4938,6,FALSE))</f>
        <v>0</v>
      </c>
      <c r="M42" s="86">
        <f>_xlfn.IFS($E42&gt;0,VLOOKUP($F42,objets!$A$2:$L4938,6,FALSE)*$E42,$F42="",0,$E42="",VLOOKUP($F42,objets!$A$2:$L4938,6,FALSE))</f>
        <v>0</v>
      </c>
      <c r="N42" s="86">
        <f>_xlfn.IFS($E42&gt;0,VLOOKUP($F42,objets!$A$2:$L4938,6,FALSE)*$E42,$F42="",0,$E42="",VLOOKUP($F42,objets!$A$2:$L4938,6,FALSE))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 t="shared" si="22"/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s="8" customFormat="1" ht="34.5" customHeight="1" x14ac:dyDescent="0.25">
      <c r="A43" s="81"/>
      <c r="B43" s="81"/>
      <c r="C43" s="82"/>
      <c r="D43" s="83"/>
      <c r="E43" s="83"/>
      <c r="F43" s="84"/>
      <c r="G43" s="85">
        <f t="shared" si="21"/>
        <v>0</v>
      </c>
      <c r="H43" s="86">
        <f>_xlfn.IFS($E43&gt;0,VLOOKUP($F43,objets!$A$2:$L4939,6,FALSE)*$E43,$F43="",0,$E43="",VLOOKUP($F43,objets!$A$2:$L4939,6,FALSE))</f>
        <v>0</v>
      </c>
      <c r="I43" s="86">
        <f>_xlfn.IFS($E43&gt;0,VLOOKUP($F43,objets!$A$2:$L4939,6,FALSE)*$E43,$F43="",0,$E43="",VLOOKUP($F43,objets!$A$2:$L4939,6,FALSE))</f>
        <v>0</v>
      </c>
      <c r="J43" s="86">
        <f>_xlfn.IFS($E43&gt;0,VLOOKUP($F43,objets!$A$2:$L4939,6,FALSE)*$E43,$F43="",0,$E43="",VLOOKUP($F43,objets!$A$2:$L4939,6,FALSE))</f>
        <v>0</v>
      </c>
      <c r="K43" s="86">
        <f>_xlfn.IFS($E43&gt;0,VLOOKUP($F43,objets!$A$2:$L4939,6,FALSE)*$E43,$F43="",0,$E43="",VLOOKUP($F43,objets!$A$2:$L4939,6,FALSE))</f>
        <v>0</v>
      </c>
      <c r="L43" s="86">
        <f>_xlfn.IFS($E43&gt;0,VLOOKUP($F43,objets!$A$2:$L4939,6,FALSE)*$E43,$F43="",0,$E43="",VLOOKUP($F43,objets!$A$2:$L4939,6,FALSE))</f>
        <v>0</v>
      </c>
      <c r="M43" s="86">
        <f>_xlfn.IFS($E43&gt;0,VLOOKUP($F43,objets!$A$2:$L4939,6,FALSE)*$E43,$F43="",0,$E43="",VLOOKUP($F43,objets!$A$2:$L4939,6,FALSE))</f>
        <v>0</v>
      </c>
      <c r="N43" s="86">
        <f>_xlfn.IFS($E43&gt;0,VLOOKUP($F43,objets!$A$2:$L4939,6,FALSE)*$E43,$F43="",0,$E43="",VLOOKUP($F43,objets!$A$2:$L4939,6,FALSE))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si="22"/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s="8" customFormat="1" ht="34.5" customHeight="1" x14ac:dyDescent="0.25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_xlfn.IFS($E44&gt;0,VLOOKUP($F44,objets!$A$2:$L4942,6,FALSE)*$E44,$F44="",0,$E44="",VLOOKUP($F44,objets!$A$2:$L4942,6,FALSE))</f>
        <v>0</v>
      </c>
      <c r="I44" s="86">
        <f>_xlfn.IFS($E44&gt;0,VLOOKUP($F44,objets!$A$2:$L4942,6,FALSE)*$E44,$F44="",0,$E44="",VLOOKUP($F44,objets!$A$2:$L4942,6,FALSE))</f>
        <v>0</v>
      </c>
      <c r="J44" s="86">
        <f>_xlfn.IFS($E44&gt;0,VLOOKUP($F44,objets!$A$2:$L4942,6,FALSE)*$E44,$F44="",0,$E44="",VLOOKUP($F44,objets!$A$2:$L4942,6,FALSE))</f>
        <v>0</v>
      </c>
      <c r="K44" s="86">
        <f>_xlfn.IFS($E44&gt;0,VLOOKUP($F44,objets!$A$2:$L4942,6,FALSE)*$E44,$F44="",0,$E44="",VLOOKUP($F44,objets!$A$2:$L4942,6,FALSE))</f>
        <v>0</v>
      </c>
      <c r="L44" s="86">
        <f>_xlfn.IFS($E44&gt;0,VLOOKUP($F44,objets!$A$2:$L4942,6,FALSE)*$E44,$F44="",0,$E44="",VLOOKUP($F44,objets!$A$2:$L4942,6,FALSE))</f>
        <v>0</v>
      </c>
      <c r="M44" s="86">
        <f>_xlfn.IFS($E44&gt;0,VLOOKUP($F44,objets!$A$2:$L4942,6,FALSE)*$E44,$F44="",0,$E44="",VLOOKUP($F44,objets!$A$2:$L4942,6,FALSE))</f>
        <v>0</v>
      </c>
      <c r="N44" s="86">
        <f>_xlfn.IFS($E44&gt;0,VLOOKUP($F44,objets!$A$2:$L4942,6,FALSE)*$E44,$F44="",0,$E44="",VLOOKUP($F44,objets!$A$2:$L4942,6,FALSE))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s="8" customFormat="1" ht="34.5" customHeight="1" x14ac:dyDescent="0.25">
      <c r="A45" s="81"/>
      <c r="B45" s="81"/>
      <c r="C45" s="82"/>
      <c r="D45" s="83"/>
      <c r="E45" s="83"/>
      <c r="F45" s="84"/>
      <c r="G45" s="85">
        <f t="shared" ref="G45" si="23">SUM(H45:N45)</f>
        <v>0</v>
      </c>
      <c r="H45" s="86">
        <f>_xlfn.IFS($E45&gt;0,VLOOKUP($F45,objets!$A$2:$L4943,6,FALSE)*$E45,$F45="",0,$E45="",VLOOKUP($F45,objets!$A$2:$L4943,6,FALSE))</f>
        <v>0</v>
      </c>
      <c r="I45" s="86">
        <f>_xlfn.IFS($E45&gt;0,VLOOKUP($F45,objets!$A$2:$L4943,6,FALSE)*$E45,$F45="",0,$E45="",VLOOKUP($F45,objets!$A$2:$L4943,6,FALSE))</f>
        <v>0</v>
      </c>
      <c r="J45" s="86">
        <f>_xlfn.IFS($E45&gt;0,VLOOKUP($F45,objets!$A$2:$L4943,6,FALSE)*$E45,$F45="",0,$E45="",VLOOKUP($F45,objets!$A$2:$L4943,6,FALSE))</f>
        <v>0</v>
      </c>
      <c r="K45" s="86">
        <f>_xlfn.IFS($E45&gt;0,VLOOKUP($F45,objets!$A$2:$L4943,6,FALSE)*$E45,$F45="",0,$E45="",VLOOKUP($F45,objets!$A$2:$L4943,6,FALSE))</f>
        <v>0</v>
      </c>
      <c r="L45" s="86">
        <f>_xlfn.IFS($E45&gt;0,VLOOKUP($F45,objets!$A$2:$L4943,6,FALSE)*$E45,$F45="",0,$E45="",VLOOKUP($F45,objets!$A$2:$L4943,6,FALSE))</f>
        <v>0</v>
      </c>
      <c r="M45" s="86">
        <f>_xlfn.IFS($E45&gt;0,VLOOKUP($F45,objets!$A$2:$L4943,6,FALSE)*$E45,$F45="",0,$E45="",VLOOKUP($F45,objets!$A$2:$L4943,6,FALSE))</f>
        <v>0</v>
      </c>
      <c r="N45" s="86">
        <f>_xlfn.IFS($E45&gt;0,VLOOKUP($F45,objets!$A$2:$L4943,6,FALSE)*$E45,$F45="",0,$E45="",VLOOKUP($F45,objets!$A$2:$L4943,6,FALSE))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" si="24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s="8" customFormat="1" ht="34.5" customHeight="1" x14ac:dyDescent="0.25">
      <c r="A46" s="81"/>
      <c r="B46" s="81"/>
      <c r="C46" s="82"/>
      <c r="D46" s="83"/>
      <c r="E46" s="83"/>
      <c r="F46" s="97"/>
      <c r="G46" s="85">
        <f>SUM(H46:N46)</f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>SUMPRODUCT(H46:N46,P46:V46)/SUM(H46:N46)</f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s="8" customFormat="1" ht="34.5" customHeight="1" x14ac:dyDescent="0.25">
      <c r="A47" s="81"/>
      <c r="B47" s="81"/>
      <c r="C47" s="82"/>
      <c r="D47" s="83"/>
      <c r="E47" s="83"/>
      <c r="F47" s="84"/>
      <c r="G47" s="85">
        <f t="shared" ref="G47:G49" si="25">SUM(H47:N47)</f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ref="X47:X49" si="26">SUMPRODUCT(H47:N47,P47:V47)/SUM(H47:N47)</f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s="8" customFormat="1" ht="34.5" customHeight="1" x14ac:dyDescent="0.25">
      <c r="A48" s="81"/>
      <c r="B48" s="81"/>
      <c r="C48" s="82"/>
      <c r="D48" s="83"/>
      <c r="E48" s="83"/>
      <c r="F48" s="84"/>
      <c r="G48" s="85">
        <f t="shared" si="25"/>
        <v>0</v>
      </c>
      <c r="H48" s="86">
        <f>_xlfn.IFS($E48&gt;0,VLOOKUP($F48,objets!$A$2:$L4944,6,FALSE)*$E48,$F48="",0,$E48="",VLOOKUP($F48,objets!$A$2:$L4944,6,FALSE))</f>
        <v>0</v>
      </c>
      <c r="I48" s="86">
        <f>_xlfn.IFS($E48&gt;0,VLOOKUP($F48,objets!$A$2:$L4944,6,FALSE)*$E48,$F48="",0,$E48="",VLOOKUP($F48,objets!$A$2:$L4944,6,FALSE))</f>
        <v>0</v>
      </c>
      <c r="J48" s="86">
        <f>_xlfn.IFS($E48&gt;0,VLOOKUP($F48,objets!$A$2:$L4944,6,FALSE)*$E48,$F48="",0,$E48="",VLOOKUP($F48,objets!$A$2:$L4944,6,FALSE))</f>
        <v>0</v>
      </c>
      <c r="K48" s="86">
        <f>_xlfn.IFS($E48&gt;0,VLOOKUP($F48,objets!$A$2:$L4944,6,FALSE)*$E48,$F48="",0,$E48="",VLOOKUP($F48,objets!$A$2:$L4944,6,FALSE))</f>
        <v>0</v>
      </c>
      <c r="L48" s="86">
        <f>_xlfn.IFS($E48&gt;0,VLOOKUP($F48,objets!$A$2:$L4944,6,FALSE)*$E48,$F48="",0,$E48="",VLOOKUP($F48,objets!$A$2:$L4944,6,FALSE))</f>
        <v>0</v>
      </c>
      <c r="M48" s="86">
        <f>_xlfn.IFS($E48&gt;0,VLOOKUP($F48,objets!$A$2:$L4944,6,FALSE)*$E48,$F48="",0,$E48="",VLOOKUP($F48,objets!$A$2:$L4944,6,FALSE))</f>
        <v>0</v>
      </c>
      <c r="N48" s="86">
        <f>_xlfn.IFS($E48&gt;0,VLOOKUP($F48,objets!$A$2:$L4944,6,FALSE)*$E48,$F48="",0,$E48="",VLOOKUP($F48,objets!$A$2:$L4944,6,FALSE))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 t="shared" si="26"/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s="8" customFormat="1" ht="34.5" customHeight="1" x14ac:dyDescent="0.25">
      <c r="A49" s="81"/>
      <c r="B49" s="81"/>
      <c r="C49" s="82"/>
      <c r="D49" s="83"/>
      <c r="E49" s="83"/>
      <c r="F49" s="84"/>
      <c r="G49" s="85">
        <f t="shared" si="25"/>
        <v>0</v>
      </c>
      <c r="H49" s="86">
        <f>_xlfn.IFS($E49&gt;0,VLOOKUP($F49,objets!$A$2:$L4945,6,FALSE)*$E49,$F49="",0,$E49="",VLOOKUP($F49,objets!$A$2:$L4945,6,FALSE))</f>
        <v>0</v>
      </c>
      <c r="I49" s="86">
        <f>_xlfn.IFS($E49&gt;0,VLOOKUP($F49,objets!$A$2:$L4945,6,FALSE)*$E49,$F49="",0,$E49="",VLOOKUP($F49,objets!$A$2:$L4945,6,FALSE))</f>
        <v>0</v>
      </c>
      <c r="J49" s="86">
        <f>_xlfn.IFS($E49&gt;0,VLOOKUP($F49,objets!$A$2:$L4945,6,FALSE)*$E49,$F49="",0,$E49="",VLOOKUP($F49,objets!$A$2:$L4945,6,FALSE))</f>
        <v>0</v>
      </c>
      <c r="K49" s="86">
        <f>_xlfn.IFS($E49&gt;0,VLOOKUP($F49,objets!$A$2:$L4945,6,FALSE)*$E49,$F49="",0,$E49="",VLOOKUP($F49,objets!$A$2:$L4945,6,FALSE))</f>
        <v>0</v>
      </c>
      <c r="L49" s="86">
        <f>_xlfn.IFS($E49&gt;0,VLOOKUP($F49,objets!$A$2:$L4945,6,FALSE)*$E49,$F49="",0,$E49="",VLOOKUP($F49,objets!$A$2:$L4945,6,FALSE))</f>
        <v>0</v>
      </c>
      <c r="M49" s="86">
        <f>_xlfn.IFS($E49&gt;0,VLOOKUP($F49,objets!$A$2:$L4945,6,FALSE)*$E49,$F49="",0,$E49="",VLOOKUP($F49,objets!$A$2:$L4945,6,FALSE))</f>
        <v>0</v>
      </c>
      <c r="N49" s="86">
        <f>_xlfn.IFS($E49&gt;0,VLOOKUP($F49,objets!$A$2:$L4945,6,FALSE)*$E49,$F49="",0,$E49="",VLOOKUP($F49,objets!$A$2:$L4945,6,FALSE))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si="26"/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s="8" customFormat="1" ht="34.5" customHeight="1" x14ac:dyDescent="0.25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_xlfn.IFS($E50&gt;0,VLOOKUP($F50,objets!$A$2:$L4948,6,FALSE)*$E50,$F50="",0,$E50="",VLOOKUP($F50,objets!$A$2:$L4948,6,FALSE))</f>
        <v>0</v>
      </c>
      <c r="I50" s="86">
        <f>_xlfn.IFS($E50&gt;0,VLOOKUP($F50,objets!$A$2:$L4948,6,FALSE)*$E50,$F50="",0,$E50="",VLOOKUP($F50,objets!$A$2:$L4948,6,FALSE))</f>
        <v>0</v>
      </c>
      <c r="J50" s="86">
        <f>_xlfn.IFS($E50&gt;0,VLOOKUP($F50,objets!$A$2:$L4948,6,FALSE)*$E50,$F50="",0,$E50="",VLOOKUP($F50,objets!$A$2:$L4948,6,FALSE))</f>
        <v>0</v>
      </c>
      <c r="K50" s="86">
        <f>_xlfn.IFS($E50&gt;0,VLOOKUP($F50,objets!$A$2:$L4948,6,FALSE)*$E50,$F50="",0,$E50="",VLOOKUP($F50,objets!$A$2:$L4948,6,FALSE))</f>
        <v>0</v>
      </c>
      <c r="L50" s="86">
        <f>_xlfn.IFS($E50&gt;0,VLOOKUP($F50,objets!$A$2:$L4948,6,FALSE)*$E50,$F50="",0,$E50="",VLOOKUP($F50,objets!$A$2:$L4948,6,FALSE))</f>
        <v>0</v>
      </c>
      <c r="M50" s="86">
        <f>_xlfn.IFS($E50&gt;0,VLOOKUP($F50,objets!$A$2:$L4948,6,FALSE)*$E50,$F50="",0,$E50="",VLOOKUP($F50,objets!$A$2:$L4948,6,FALSE))</f>
        <v>0</v>
      </c>
      <c r="N50" s="86">
        <f>_xlfn.IFS($E50&gt;0,VLOOKUP($F50,objets!$A$2:$L4948,6,FALSE)*$E50,$F50="",0,$E50="",VLOOKUP($F50,objets!$A$2:$L4948,6,FALSE))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s="8" customFormat="1" ht="34.5" customHeight="1" x14ac:dyDescent="0.25">
      <c r="A51" s="81"/>
      <c r="B51" s="81"/>
      <c r="C51" s="82"/>
      <c r="D51" s="83"/>
      <c r="E51" s="83"/>
      <c r="F51" s="84"/>
      <c r="G51" s="85">
        <f t="shared" ref="G51" si="27">SUM(H51:N51)</f>
        <v>0</v>
      </c>
      <c r="H51" s="86">
        <f>_xlfn.IFS($E51&gt;0,VLOOKUP($F51,objets!$A$2:$L4949,6,FALSE)*$E51,$F51="",0,$E51="",VLOOKUP($F51,objets!$A$2:$L4949,6,FALSE))</f>
        <v>0</v>
      </c>
      <c r="I51" s="86">
        <f>_xlfn.IFS($E51&gt;0,VLOOKUP($F51,objets!$A$2:$L4949,6,FALSE)*$E51,$F51="",0,$E51="",VLOOKUP($F51,objets!$A$2:$L4949,6,FALSE))</f>
        <v>0</v>
      </c>
      <c r="J51" s="86">
        <f>_xlfn.IFS($E51&gt;0,VLOOKUP($F51,objets!$A$2:$L4949,6,FALSE)*$E51,$F51="",0,$E51="",VLOOKUP($F51,objets!$A$2:$L4949,6,FALSE))</f>
        <v>0</v>
      </c>
      <c r="K51" s="86">
        <f>_xlfn.IFS($E51&gt;0,VLOOKUP($F51,objets!$A$2:$L4949,6,FALSE)*$E51,$F51="",0,$E51="",VLOOKUP($F51,objets!$A$2:$L4949,6,FALSE))</f>
        <v>0</v>
      </c>
      <c r="L51" s="86">
        <f>_xlfn.IFS($E51&gt;0,VLOOKUP($F51,objets!$A$2:$L4949,6,FALSE)*$E51,$F51="",0,$E51="",VLOOKUP($F51,objets!$A$2:$L4949,6,FALSE))</f>
        <v>0</v>
      </c>
      <c r="M51" s="86">
        <f>_xlfn.IFS($E51&gt;0,VLOOKUP($F51,objets!$A$2:$L4949,6,FALSE)*$E51,$F51="",0,$E51="",VLOOKUP($F51,objets!$A$2:$L4949,6,FALSE))</f>
        <v>0</v>
      </c>
      <c r="N51" s="86">
        <f>_xlfn.IFS($E51&gt;0,VLOOKUP($F51,objets!$A$2:$L4949,6,FALSE)*$E51,$F51="",0,$E51="",VLOOKUP($F51,objets!$A$2:$L4949,6,FALSE))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" si="28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s="8" customFormat="1" ht="34.5" customHeight="1" x14ac:dyDescent="0.25">
      <c r="A52" s="81"/>
      <c r="B52" s="81"/>
      <c r="C52" s="82"/>
      <c r="D52" s="83"/>
      <c r="E52" s="83"/>
      <c r="F52" s="97"/>
      <c r="G52" s="85">
        <f>SUM(H52:N52)</f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>SUMPRODUCT(H52:N52,P52:V52)/SUM(H52:N52)</f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s="8" customFormat="1" ht="34.5" customHeight="1" x14ac:dyDescent="0.25">
      <c r="A53" s="81"/>
      <c r="B53" s="81"/>
      <c r="C53" s="82"/>
      <c r="D53" s="83"/>
      <c r="E53" s="83"/>
      <c r="F53" s="84"/>
      <c r="G53" s="85">
        <f t="shared" ref="G53:G55" si="29">SUM(H53:N53)</f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ref="X53:X57" si="30">SUMPRODUCT(H53:N53,P53:V53)/SUM(H53:N53)</f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s="8" customFormat="1" ht="34.5" customHeight="1" x14ac:dyDescent="0.25">
      <c r="A54" s="81"/>
      <c r="B54" s="81"/>
      <c r="C54" s="82"/>
      <c r="D54" s="83"/>
      <c r="E54" s="83"/>
      <c r="F54" s="84"/>
      <c r="G54" s="85">
        <f t="shared" si="29"/>
        <v>0</v>
      </c>
      <c r="H54" s="86">
        <f>_xlfn.IFS($E54&gt;0,VLOOKUP($F54,objets!$A$2:$L4950,6,FALSE)*$E54,$F54="",0,$E54="",VLOOKUP($F54,objets!$A$2:$L4950,6,FALSE))</f>
        <v>0</v>
      </c>
      <c r="I54" s="86">
        <f>_xlfn.IFS($E54&gt;0,VLOOKUP($F54,objets!$A$2:$L4950,6,FALSE)*$E54,$F54="",0,$E54="",VLOOKUP($F54,objets!$A$2:$L4950,6,FALSE))</f>
        <v>0</v>
      </c>
      <c r="J54" s="86">
        <f>_xlfn.IFS($E54&gt;0,VLOOKUP($F54,objets!$A$2:$L4950,6,FALSE)*$E54,$F54="",0,$E54="",VLOOKUP($F54,objets!$A$2:$L4950,6,FALSE))</f>
        <v>0</v>
      </c>
      <c r="K54" s="86">
        <f>_xlfn.IFS($E54&gt;0,VLOOKUP($F54,objets!$A$2:$L4950,6,FALSE)*$E54,$F54="",0,$E54="",VLOOKUP($F54,objets!$A$2:$L4950,6,FALSE))</f>
        <v>0</v>
      </c>
      <c r="L54" s="86">
        <f>_xlfn.IFS($E54&gt;0,VLOOKUP($F54,objets!$A$2:$L4950,6,FALSE)*$E54,$F54="",0,$E54="",VLOOKUP($F54,objets!$A$2:$L4950,6,FALSE))</f>
        <v>0</v>
      </c>
      <c r="M54" s="86">
        <f>_xlfn.IFS($E54&gt;0,VLOOKUP($F54,objets!$A$2:$L4950,6,FALSE)*$E54,$F54="",0,$E54="",VLOOKUP($F54,objets!$A$2:$L4950,6,FALSE))</f>
        <v>0</v>
      </c>
      <c r="N54" s="86">
        <f>_xlfn.IFS($E54&gt;0,VLOOKUP($F54,objets!$A$2:$L4950,6,FALSE)*$E54,$F54="",0,$E54="",VLOOKUP($F54,objets!$A$2:$L4950,6,FALSE))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s="8" customFormat="1" ht="34.5" customHeight="1" x14ac:dyDescent="0.25">
      <c r="A55" s="81"/>
      <c r="B55" s="81"/>
      <c r="C55" s="82"/>
      <c r="D55" s="83"/>
      <c r="E55" s="83"/>
      <c r="F55" s="84"/>
      <c r="G55" s="85">
        <f t="shared" si="29"/>
        <v>0</v>
      </c>
      <c r="H55" s="86">
        <f>_xlfn.IFS($E55&gt;0,VLOOKUP($F55,objets!$A$2:$L4951,6,FALSE)*$E55,$F55="",0,$E55="",VLOOKUP($F55,objets!$A$2:$L4951,6,FALSE))</f>
        <v>0</v>
      </c>
      <c r="I55" s="86">
        <f>_xlfn.IFS($E55&gt;0,VLOOKUP($F55,objets!$A$2:$L4951,6,FALSE)*$E55,$F55="",0,$E55="",VLOOKUP($F55,objets!$A$2:$L4951,6,FALSE))</f>
        <v>0</v>
      </c>
      <c r="J55" s="86">
        <f>_xlfn.IFS($E55&gt;0,VLOOKUP($F55,objets!$A$2:$L4951,6,FALSE)*$E55,$F55="",0,$E55="",VLOOKUP($F55,objets!$A$2:$L4951,6,FALSE))</f>
        <v>0</v>
      </c>
      <c r="K55" s="86">
        <f>_xlfn.IFS($E55&gt;0,VLOOKUP($F55,objets!$A$2:$L4951,6,FALSE)*$E55,$F55="",0,$E55="",VLOOKUP($F55,objets!$A$2:$L4951,6,FALSE))</f>
        <v>0</v>
      </c>
      <c r="L55" s="86">
        <f>_xlfn.IFS($E55&gt;0,VLOOKUP($F55,objets!$A$2:$L4951,6,FALSE)*$E55,$F55="",0,$E55="",VLOOKUP($F55,objets!$A$2:$L4951,6,FALSE))</f>
        <v>0</v>
      </c>
      <c r="M55" s="86">
        <f>_xlfn.IFS($E55&gt;0,VLOOKUP($F55,objets!$A$2:$L4951,6,FALSE)*$E55,$F55="",0,$E55="",VLOOKUP($F55,objets!$A$2:$L4951,6,FALSE))</f>
        <v>0</v>
      </c>
      <c r="N55" s="86">
        <f>_xlfn.IFS($E55&gt;0,VLOOKUP($F55,objets!$A$2:$L4951,6,FALSE)*$E55,$F55="",0,$E55="",VLOOKUP($F55,objets!$A$2:$L4951,6,FALSE))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s="8" customFormat="1" ht="34.5" customHeight="1" x14ac:dyDescent="0.25">
      <c r="A56" s="81"/>
      <c r="B56" s="81"/>
      <c r="C56" s="82"/>
      <c r="D56" s="83"/>
      <c r="E56" s="83"/>
      <c r="F56" s="84"/>
      <c r="G56" s="85">
        <f t="shared" ref="G56:G57" si="31">SUM(H56:N56)</f>
        <v>0</v>
      </c>
      <c r="H56" s="86">
        <f>_xlfn.IFS($E56&gt;0,VLOOKUP($F56,objets!$A$2:$L4946,6,FALSE)*$E56,$F56="",0,$E56="",VLOOKUP($F56,objets!$A$2:$L4946,6,FALSE))</f>
        <v>0</v>
      </c>
      <c r="I56" s="86">
        <f>_xlfn.IFS($E56&gt;0,VLOOKUP($F56,objets!$A$2:$L4946,6,FALSE)*$E56,$F56="",0,$E56="",VLOOKUP($F56,objets!$A$2:$L4946,6,FALSE))</f>
        <v>0</v>
      </c>
      <c r="J56" s="86">
        <f>_xlfn.IFS($E56&gt;0,VLOOKUP($F56,objets!$A$2:$L4946,6,FALSE)*$E56,$F56="",0,$E56="",VLOOKUP($F56,objets!$A$2:$L4946,6,FALSE))</f>
        <v>0</v>
      </c>
      <c r="K56" s="86">
        <f>_xlfn.IFS($E56&gt;0,VLOOKUP($F56,objets!$A$2:$L4946,6,FALSE)*$E56,$F56="",0,$E56="",VLOOKUP($F56,objets!$A$2:$L4946,6,FALSE))</f>
        <v>0</v>
      </c>
      <c r="L56" s="86">
        <f>_xlfn.IFS($E56&gt;0,VLOOKUP($F56,objets!$A$2:$L4946,6,FALSE)*$E56,$F56="",0,$E56="",VLOOKUP($F56,objets!$A$2:$L4946,6,FALSE))</f>
        <v>0</v>
      </c>
      <c r="M56" s="86">
        <f>_xlfn.IFS($E56&gt;0,VLOOKUP($F56,objets!$A$2:$L4946,6,FALSE)*$E56,$F56="",0,$E56="",VLOOKUP($F56,objets!$A$2:$L4946,6,FALSE))</f>
        <v>0</v>
      </c>
      <c r="N56" s="86">
        <f>_xlfn.IFS($E56&gt;0,VLOOKUP($F56,objets!$A$2:$L4946,6,FALSE)*$E56,$F56="",0,$E56="",VLOOKUP($F56,objets!$A$2:$L4946,6,FALSE))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 t="shared" si="30"/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s="8" customFormat="1" ht="34.5" customHeight="1" x14ac:dyDescent="0.25">
      <c r="A57" s="81"/>
      <c r="B57" s="81"/>
      <c r="C57" s="82"/>
      <c r="D57" s="83"/>
      <c r="E57" s="83"/>
      <c r="F57" s="84"/>
      <c r="G57" s="85">
        <f t="shared" si="31"/>
        <v>0</v>
      </c>
      <c r="H57" s="86">
        <f>_xlfn.IFS($E57&gt;0,VLOOKUP($F57,objets!$A$2:$L4955,6,FALSE)*$E57,$F57="",0,$E57="",VLOOKUP($F57,objets!$A$2:$L4955,6,FALSE))</f>
        <v>0</v>
      </c>
      <c r="I57" s="86">
        <f>_xlfn.IFS($E57&gt;0,VLOOKUP($F57,objets!$A$2:$L4955,6,FALSE)*$E57,$F57="",0,$E57="",VLOOKUP($F57,objets!$A$2:$L4955,6,FALSE))</f>
        <v>0</v>
      </c>
      <c r="J57" s="86">
        <f>_xlfn.IFS($E57&gt;0,VLOOKUP($F57,objets!$A$2:$L4955,6,FALSE)*$E57,$F57="",0,$E57="",VLOOKUP($F57,objets!$A$2:$L4955,6,FALSE))</f>
        <v>0</v>
      </c>
      <c r="K57" s="86">
        <f>_xlfn.IFS($E57&gt;0,VLOOKUP($F57,objets!$A$2:$L4955,6,FALSE)*$E57,$F57="",0,$E57="",VLOOKUP($F57,objets!$A$2:$L4955,6,FALSE))</f>
        <v>0</v>
      </c>
      <c r="L57" s="86">
        <f>_xlfn.IFS($E57&gt;0,VLOOKUP($F57,objets!$A$2:$L4955,6,FALSE)*$E57,$F57="",0,$E57="",VLOOKUP($F57,objets!$A$2:$L4955,6,FALSE))</f>
        <v>0</v>
      </c>
      <c r="M57" s="86">
        <f>_xlfn.IFS($E57&gt;0,VLOOKUP($F57,objets!$A$2:$L4955,6,FALSE)*$E57,$F57="",0,$E57="",VLOOKUP($F57,objets!$A$2:$L4955,6,FALSE))</f>
        <v>0</v>
      </c>
      <c r="N57" s="86">
        <f>_xlfn.IFS($E57&gt;0,VLOOKUP($F57,objets!$A$2:$L4955,6,FALSE)*$E57,$F57="",0,$E57="",VLOOKUP($F57,objets!$A$2:$L4955,6,FALSE))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si="30"/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s="8" customFormat="1" ht="34.5" customHeight="1" x14ac:dyDescent="0.25">
      <c r="A58" s="81"/>
      <c r="B58" s="81"/>
      <c r="C58" s="82"/>
      <c r="D58" s="83"/>
      <c r="E58" s="83"/>
      <c r="F58" s="97"/>
      <c r="G58" s="85">
        <f>SUM(H58:N58)</f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>SUMPRODUCT(H58:N58,P58:V58)/SUM(H58:N58)</f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s="8" customFormat="1" ht="34.5" customHeight="1" x14ac:dyDescent="0.25">
      <c r="A59" s="81"/>
      <c r="B59" s="81"/>
      <c r="C59" s="82"/>
      <c r="D59" s="83"/>
      <c r="E59" s="83"/>
      <c r="F59" s="84"/>
      <c r="G59" s="85">
        <f t="shared" ref="G59:G61" si="32">SUM(H59:N59)</f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ref="X59:X61" si="33">SUMPRODUCT(H59:N59,P59:V59)/SUM(H59:N59)</f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s="8" customFormat="1" ht="34.5" customHeight="1" x14ac:dyDescent="0.25">
      <c r="A60" s="81"/>
      <c r="B60" s="81"/>
      <c r="C60" s="82"/>
      <c r="D60" s="83"/>
      <c r="E60" s="83"/>
      <c r="F60" s="84"/>
      <c r="G60" s="85">
        <f t="shared" si="32"/>
        <v>0</v>
      </c>
      <c r="H60" s="86">
        <f>_xlfn.IFS($E60&gt;0,VLOOKUP($F60,objets!$A$2:$L4956,6,FALSE)*$E60,$F60="",0,$E60="",VLOOKUP($F60,objets!$A$2:$L4956,6,FALSE))</f>
        <v>0</v>
      </c>
      <c r="I60" s="86">
        <f>_xlfn.IFS($E60&gt;0,VLOOKUP($F60,objets!$A$2:$L4956,6,FALSE)*$E60,$F60="",0,$E60="",VLOOKUP($F60,objets!$A$2:$L4956,6,FALSE))</f>
        <v>0</v>
      </c>
      <c r="J60" s="86">
        <f>_xlfn.IFS($E60&gt;0,VLOOKUP($F60,objets!$A$2:$L4956,6,FALSE)*$E60,$F60="",0,$E60="",VLOOKUP($F60,objets!$A$2:$L4956,6,FALSE))</f>
        <v>0</v>
      </c>
      <c r="K60" s="86">
        <f>_xlfn.IFS($E60&gt;0,VLOOKUP($F60,objets!$A$2:$L4956,6,FALSE)*$E60,$F60="",0,$E60="",VLOOKUP($F60,objets!$A$2:$L4956,6,FALSE))</f>
        <v>0</v>
      </c>
      <c r="L60" s="86">
        <f>_xlfn.IFS($E60&gt;0,VLOOKUP($F60,objets!$A$2:$L4956,6,FALSE)*$E60,$F60="",0,$E60="",VLOOKUP($F60,objets!$A$2:$L4956,6,FALSE))</f>
        <v>0</v>
      </c>
      <c r="M60" s="86">
        <f>_xlfn.IFS($E60&gt;0,VLOOKUP($F60,objets!$A$2:$L4956,6,FALSE)*$E60,$F60="",0,$E60="",VLOOKUP($F60,objets!$A$2:$L4956,6,FALSE))</f>
        <v>0</v>
      </c>
      <c r="N60" s="86">
        <f>_xlfn.IFS($E60&gt;0,VLOOKUP($F60,objets!$A$2:$L4956,6,FALSE)*$E60,$F60="",0,$E60="",VLOOKUP($F60,objets!$A$2:$L4956,6,FALSE))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 t="shared" si="33"/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s="8" customFormat="1" ht="34.5" customHeight="1" x14ac:dyDescent="0.25">
      <c r="A61" s="81"/>
      <c r="B61" s="81"/>
      <c r="C61" s="82"/>
      <c r="D61" s="83"/>
      <c r="E61" s="83"/>
      <c r="F61" s="84"/>
      <c r="G61" s="85">
        <f t="shared" si="32"/>
        <v>0</v>
      </c>
      <c r="H61" s="86">
        <f>_xlfn.IFS($E61&gt;0,VLOOKUP($F61,objets!$A$2:$L4957,6,FALSE)*$E61,$F61="",0,$E61="",VLOOKUP($F61,objets!$A$2:$L4957,6,FALSE))</f>
        <v>0</v>
      </c>
      <c r="I61" s="86">
        <f>_xlfn.IFS($E61&gt;0,VLOOKUP($F61,objets!$A$2:$L4957,6,FALSE)*$E61,$F61="",0,$E61="",VLOOKUP($F61,objets!$A$2:$L4957,6,FALSE))</f>
        <v>0</v>
      </c>
      <c r="J61" s="86">
        <f>_xlfn.IFS($E61&gt;0,VLOOKUP($F61,objets!$A$2:$L4957,6,FALSE)*$E61,$F61="",0,$E61="",VLOOKUP($F61,objets!$A$2:$L4957,6,FALSE))</f>
        <v>0</v>
      </c>
      <c r="K61" s="86">
        <f>_xlfn.IFS($E61&gt;0,VLOOKUP($F61,objets!$A$2:$L4957,6,FALSE)*$E61,$F61="",0,$E61="",VLOOKUP($F61,objets!$A$2:$L4957,6,FALSE))</f>
        <v>0</v>
      </c>
      <c r="L61" s="86">
        <f>_xlfn.IFS($E61&gt;0,VLOOKUP($F61,objets!$A$2:$L4957,6,FALSE)*$E61,$F61="",0,$E61="",VLOOKUP($F61,objets!$A$2:$L4957,6,FALSE))</f>
        <v>0</v>
      </c>
      <c r="M61" s="86">
        <f>_xlfn.IFS($E61&gt;0,VLOOKUP($F61,objets!$A$2:$L4957,6,FALSE)*$E61,$F61="",0,$E61="",VLOOKUP($F61,objets!$A$2:$L4957,6,FALSE))</f>
        <v>0</v>
      </c>
      <c r="N61" s="86">
        <f>_xlfn.IFS($E61&gt;0,VLOOKUP($F61,objets!$A$2:$L4957,6,FALSE)*$E61,$F61="",0,$E61="",VLOOKUP($F61,objets!$A$2:$L4957,6,FALSE))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si="33"/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s="8" customFormat="1" ht="34.5" customHeight="1" x14ac:dyDescent="0.25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_xlfn.IFS($E62&gt;0,VLOOKUP($F62,objets!$A$2:$L4960,6,FALSE)*$E62,$F62="",0,$E62="",VLOOKUP($F62,objets!$A$2:$L4960,6,FALSE))</f>
        <v>0</v>
      </c>
      <c r="I62" s="86">
        <f>_xlfn.IFS($E62&gt;0,VLOOKUP($F62,objets!$A$2:$L4960,6,FALSE)*$E62,$F62="",0,$E62="",VLOOKUP($F62,objets!$A$2:$L4960,6,FALSE))</f>
        <v>0</v>
      </c>
      <c r="J62" s="86">
        <f>_xlfn.IFS($E62&gt;0,VLOOKUP($F62,objets!$A$2:$L4960,6,FALSE)*$E62,$F62="",0,$E62="",VLOOKUP($F62,objets!$A$2:$L4960,6,FALSE))</f>
        <v>0</v>
      </c>
      <c r="K62" s="86">
        <f>_xlfn.IFS($E62&gt;0,VLOOKUP($F62,objets!$A$2:$L4960,6,FALSE)*$E62,$F62="",0,$E62="",VLOOKUP($F62,objets!$A$2:$L4960,6,FALSE))</f>
        <v>0</v>
      </c>
      <c r="L62" s="86">
        <f>_xlfn.IFS($E62&gt;0,VLOOKUP($F62,objets!$A$2:$L4960,6,FALSE)*$E62,$F62="",0,$E62="",VLOOKUP($F62,objets!$A$2:$L4960,6,FALSE))</f>
        <v>0</v>
      </c>
      <c r="M62" s="86">
        <f>_xlfn.IFS($E62&gt;0,VLOOKUP($F62,objets!$A$2:$L4960,6,FALSE)*$E62,$F62="",0,$E62="",VLOOKUP($F62,objets!$A$2:$L4960,6,FALSE))</f>
        <v>0</v>
      </c>
      <c r="N62" s="86">
        <f>_xlfn.IFS($E62&gt;0,VLOOKUP($F62,objets!$A$2:$L4960,6,FALSE)*$E62,$F62="",0,$E62="",VLOOKUP($F62,objets!$A$2:$L4960,6,FALSE))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s="8" customFormat="1" ht="34.5" customHeight="1" x14ac:dyDescent="0.25">
      <c r="A63" s="81"/>
      <c r="B63" s="81"/>
      <c r="C63" s="82"/>
      <c r="D63" s="83"/>
      <c r="E63" s="83"/>
      <c r="F63" s="84"/>
      <c r="G63" s="85">
        <f t="shared" ref="G63" si="34">SUM(H63:N63)</f>
        <v>0</v>
      </c>
      <c r="H63" s="86">
        <f>_xlfn.IFS($E63&gt;0,VLOOKUP($F63,objets!$A$2:$L4961,6,FALSE)*$E63,$F63="",0,$E63="",VLOOKUP($F63,objets!$A$2:$L4961,6,FALSE))</f>
        <v>0</v>
      </c>
      <c r="I63" s="86">
        <f>_xlfn.IFS($E63&gt;0,VLOOKUP($F63,objets!$A$2:$L4961,6,FALSE)*$E63,$F63="",0,$E63="",VLOOKUP($F63,objets!$A$2:$L4961,6,FALSE))</f>
        <v>0</v>
      </c>
      <c r="J63" s="86">
        <f>_xlfn.IFS($E63&gt;0,VLOOKUP($F63,objets!$A$2:$L4961,6,FALSE)*$E63,$F63="",0,$E63="",VLOOKUP($F63,objets!$A$2:$L4961,6,FALSE))</f>
        <v>0</v>
      </c>
      <c r="K63" s="86">
        <f>_xlfn.IFS($E63&gt;0,VLOOKUP($F63,objets!$A$2:$L4961,6,FALSE)*$E63,$F63="",0,$E63="",VLOOKUP($F63,objets!$A$2:$L4961,6,FALSE))</f>
        <v>0</v>
      </c>
      <c r="L63" s="86">
        <f>_xlfn.IFS($E63&gt;0,VLOOKUP($F63,objets!$A$2:$L4961,6,FALSE)*$E63,$F63="",0,$E63="",VLOOKUP($F63,objets!$A$2:$L4961,6,FALSE))</f>
        <v>0</v>
      </c>
      <c r="M63" s="86">
        <f>_xlfn.IFS($E63&gt;0,VLOOKUP($F63,objets!$A$2:$L4961,6,FALSE)*$E63,$F63="",0,$E63="",VLOOKUP($F63,objets!$A$2:$L4961,6,FALSE))</f>
        <v>0</v>
      </c>
      <c r="N63" s="86">
        <f>_xlfn.IFS($E63&gt;0,VLOOKUP($F63,objets!$A$2:$L4961,6,FALSE)*$E63,$F63="",0,$E63="",VLOOKUP($F63,objets!$A$2:$L4961,6,FALSE))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" si="35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s="8" customFormat="1" ht="34.5" customHeight="1" x14ac:dyDescent="0.25">
      <c r="A64" s="81"/>
      <c r="B64" s="81"/>
      <c r="C64" s="82"/>
      <c r="D64" s="83"/>
      <c r="E64" s="83"/>
      <c r="F64" s="97"/>
      <c r="G64" s="85">
        <f>SUM(H64:N64)</f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>SUMPRODUCT(H64:N64,P64:V64)/SUM(H64:N64)</f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s="8" customFormat="1" ht="34.5" customHeight="1" x14ac:dyDescent="0.25">
      <c r="A65" s="81"/>
      <c r="B65" s="81"/>
      <c r="C65" s="82"/>
      <c r="D65" s="83"/>
      <c r="E65" s="83"/>
      <c r="F65" s="84"/>
      <c r="G65" s="85">
        <f t="shared" ref="G65:G67" si="36">SUM(H65:N65)</f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ref="X65:X67" si="37">SUMPRODUCT(H65:N65,P65:V65)/SUM(H65:N65)</f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s="8" customFormat="1" ht="34.5" customHeight="1" x14ac:dyDescent="0.25">
      <c r="A66" s="81"/>
      <c r="B66" s="81"/>
      <c r="C66" s="82"/>
      <c r="D66" s="83"/>
      <c r="E66" s="83"/>
      <c r="F66" s="84"/>
      <c r="G66" s="85">
        <f t="shared" si="36"/>
        <v>0</v>
      </c>
      <c r="H66" s="86">
        <f>_xlfn.IFS($E66&gt;0,VLOOKUP($F66,objets!$A$2:$L4962,6,FALSE)*$E66,$F66="",0,$E66="",VLOOKUP($F66,objets!$A$2:$L4962,6,FALSE))</f>
        <v>0</v>
      </c>
      <c r="I66" s="86">
        <f>_xlfn.IFS($E66&gt;0,VLOOKUP($F66,objets!$A$2:$L4962,6,FALSE)*$E66,$F66="",0,$E66="",VLOOKUP($F66,objets!$A$2:$L4962,6,FALSE))</f>
        <v>0</v>
      </c>
      <c r="J66" s="86">
        <f>_xlfn.IFS($E66&gt;0,VLOOKUP($F66,objets!$A$2:$L4962,6,FALSE)*$E66,$F66="",0,$E66="",VLOOKUP($F66,objets!$A$2:$L4962,6,FALSE))</f>
        <v>0</v>
      </c>
      <c r="K66" s="86">
        <f>_xlfn.IFS($E66&gt;0,VLOOKUP($F66,objets!$A$2:$L4962,6,FALSE)*$E66,$F66="",0,$E66="",VLOOKUP($F66,objets!$A$2:$L4962,6,FALSE))</f>
        <v>0</v>
      </c>
      <c r="L66" s="86">
        <f>_xlfn.IFS($E66&gt;0,VLOOKUP($F66,objets!$A$2:$L4962,6,FALSE)*$E66,$F66="",0,$E66="",VLOOKUP($F66,objets!$A$2:$L4962,6,FALSE))</f>
        <v>0</v>
      </c>
      <c r="M66" s="86">
        <f>_xlfn.IFS($E66&gt;0,VLOOKUP($F66,objets!$A$2:$L4962,6,FALSE)*$E66,$F66="",0,$E66="",VLOOKUP($F66,objets!$A$2:$L4962,6,FALSE))</f>
        <v>0</v>
      </c>
      <c r="N66" s="86">
        <f>_xlfn.IFS($E66&gt;0,VLOOKUP($F66,objets!$A$2:$L4962,6,FALSE)*$E66,$F66="",0,$E66="",VLOOKUP($F66,objets!$A$2:$L4962,6,FALSE))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 t="shared" si="37"/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s="8" customFormat="1" ht="34.5" customHeight="1" x14ac:dyDescent="0.25">
      <c r="A67" s="81"/>
      <c r="B67" s="81"/>
      <c r="C67" s="82"/>
      <c r="D67" s="83"/>
      <c r="E67" s="83"/>
      <c r="F67" s="84"/>
      <c r="G67" s="85">
        <f t="shared" si="36"/>
        <v>0</v>
      </c>
      <c r="H67" s="86">
        <f>_xlfn.IFS($E67&gt;0,VLOOKUP($F67,objets!$A$2:$L4963,6,FALSE)*$E67,$F67="",0,$E67="",VLOOKUP($F67,objets!$A$2:$L4963,6,FALSE))</f>
        <v>0</v>
      </c>
      <c r="I67" s="86">
        <f>_xlfn.IFS($E67&gt;0,VLOOKUP($F67,objets!$A$2:$L4963,6,FALSE)*$E67,$F67="",0,$E67="",VLOOKUP($F67,objets!$A$2:$L4963,6,FALSE))</f>
        <v>0</v>
      </c>
      <c r="J67" s="86">
        <f>_xlfn.IFS($E67&gt;0,VLOOKUP($F67,objets!$A$2:$L4963,6,FALSE)*$E67,$F67="",0,$E67="",VLOOKUP($F67,objets!$A$2:$L4963,6,FALSE))</f>
        <v>0</v>
      </c>
      <c r="K67" s="86">
        <f>_xlfn.IFS($E67&gt;0,VLOOKUP($F67,objets!$A$2:$L4963,6,FALSE)*$E67,$F67="",0,$E67="",VLOOKUP($F67,objets!$A$2:$L4963,6,FALSE))</f>
        <v>0</v>
      </c>
      <c r="L67" s="86">
        <f>_xlfn.IFS($E67&gt;0,VLOOKUP($F67,objets!$A$2:$L4963,6,FALSE)*$E67,$F67="",0,$E67="",VLOOKUP($F67,objets!$A$2:$L4963,6,FALSE))</f>
        <v>0</v>
      </c>
      <c r="M67" s="86">
        <f>_xlfn.IFS($E67&gt;0,VLOOKUP($F67,objets!$A$2:$L4963,6,FALSE)*$E67,$F67="",0,$E67="",VLOOKUP($F67,objets!$A$2:$L4963,6,FALSE))</f>
        <v>0</v>
      </c>
      <c r="N67" s="86">
        <f>_xlfn.IFS($E67&gt;0,VLOOKUP($F67,objets!$A$2:$L4963,6,FALSE)*$E67,$F67="",0,$E67="",VLOOKUP($F67,objets!$A$2:$L4963,6,FALSE))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si="37"/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s="8" customFormat="1" ht="34.5" customHeight="1" x14ac:dyDescent="0.25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_xlfn.IFS($E68&gt;0,VLOOKUP($F68,objets!$A$2:$L4966,6,FALSE)*$E68,$F68="",0,$E68="",VLOOKUP($F68,objets!$A$2:$L4966,6,FALSE))</f>
        <v>0</v>
      </c>
      <c r="I68" s="86">
        <f>_xlfn.IFS($E68&gt;0,VLOOKUP($F68,objets!$A$2:$L4966,6,FALSE)*$E68,$F68="",0,$E68="",VLOOKUP($F68,objets!$A$2:$L4966,6,FALSE))</f>
        <v>0</v>
      </c>
      <c r="J68" s="86">
        <f>_xlfn.IFS($E68&gt;0,VLOOKUP($F68,objets!$A$2:$L4966,6,FALSE)*$E68,$F68="",0,$E68="",VLOOKUP($F68,objets!$A$2:$L4966,6,FALSE))</f>
        <v>0</v>
      </c>
      <c r="K68" s="86">
        <f>_xlfn.IFS($E68&gt;0,VLOOKUP($F68,objets!$A$2:$L4966,6,FALSE)*$E68,$F68="",0,$E68="",VLOOKUP($F68,objets!$A$2:$L4966,6,FALSE))</f>
        <v>0</v>
      </c>
      <c r="L68" s="86">
        <f>_xlfn.IFS($E68&gt;0,VLOOKUP($F68,objets!$A$2:$L4966,6,FALSE)*$E68,$F68="",0,$E68="",VLOOKUP($F68,objets!$A$2:$L4966,6,FALSE))</f>
        <v>0</v>
      </c>
      <c r="M68" s="86">
        <f>_xlfn.IFS($E68&gt;0,VLOOKUP($F68,objets!$A$2:$L4966,6,FALSE)*$E68,$F68="",0,$E68="",VLOOKUP($F68,objets!$A$2:$L4966,6,FALSE))</f>
        <v>0</v>
      </c>
      <c r="N68" s="86">
        <f>_xlfn.IFS($E68&gt;0,VLOOKUP($F68,objets!$A$2:$L4966,6,FALSE)*$E68,$F68="",0,$E68="",VLOOKUP($F68,objets!$A$2:$L4966,6,FALSE))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s="8" customFormat="1" ht="34.5" customHeight="1" x14ac:dyDescent="0.25">
      <c r="A69" s="81"/>
      <c r="B69" s="81"/>
      <c r="C69" s="82"/>
      <c r="D69" s="83"/>
      <c r="E69" s="83"/>
      <c r="F69" s="84"/>
      <c r="G69" s="85">
        <f t="shared" ref="G69" si="38">SUM(H69:N69)</f>
        <v>0</v>
      </c>
      <c r="H69" s="86">
        <f>_xlfn.IFS($E69&gt;0,VLOOKUP($F69,objets!$A$2:$L4967,6,FALSE)*$E69,$F69="",0,$E69="",VLOOKUP($F69,objets!$A$2:$L4967,6,FALSE))</f>
        <v>0</v>
      </c>
      <c r="I69" s="86">
        <f>_xlfn.IFS($E69&gt;0,VLOOKUP($F69,objets!$A$2:$L4967,6,FALSE)*$E69,$F69="",0,$E69="",VLOOKUP($F69,objets!$A$2:$L4967,6,FALSE))</f>
        <v>0</v>
      </c>
      <c r="J69" s="86">
        <f>_xlfn.IFS($E69&gt;0,VLOOKUP($F69,objets!$A$2:$L4967,6,FALSE)*$E69,$F69="",0,$E69="",VLOOKUP($F69,objets!$A$2:$L4967,6,FALSE))</f>
        <v>0</v>
      </c>
      <c r="K69" s="86">
        <f>_xlfn.IFS($E69&gt;0,VLOOKUP($F69,objets!$A$2:$L4967,6,FALSE)*$E69,$F69="",0,$E69="",VLOOKUP($F69,objets!$A$2:$L4967,6,FALSE))</f>
        <v>0</v>
      </c>
      <c r="L69" s="86">
        <f>_xlfn.IFS($E69&gt;0,VLOOKUP($F69,objets!$A$2:$L4967,6,FALSE)*$E69,$F69="",0,$E69="",VLOOKUP($F69,objets!$A$2:$L4967,6,FALSE))</f>
        <v>0</v>
      </c>
      <c r="M69" s="86">
        <f>_xlfn.IFS($E69&gt;0,VLOOKUP($F69,objets!$A$2:$L4967,6,FALSE)*$E69,$F69="",0,$E69="",VLOOKUP($F69,objets!$A$2:$L4967,6,FALSE))</f>
        <v>0</v>
      </c>
      <c r="N69" s="86">
        <f>_xlfn.IFS($E69&gt;0,VLOOKUP($F69,objets!$A$2:$L4967,6,FALSE)*$E69,$F69="",0,$E69="",VLOOKUP($F69,objets!$A$2:$L4967,6,FALSE))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" si="39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s="8" customFormat="1" ht="34.5" customHeight="1" x14ac:dyDescent="0.25">
      <c r="A70" s="81"/>
      <c r="B70" s="81"/>
      <c r="C70" s="82"/>
      <c r="D70" s="83"/>
      <c r="E70" s="83"/>
      <c r="F70" s="97"/>
      <c r="G70" s="85">
        <f>SUM(H70:N70)</f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>SUMPRODUCT(H70:N70,P70:V70)/SUM(H70:N70)</f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s="8" customFormat="1" ht="34.5" customHeight="1" x14ac:dyDescent="0.25">
      <c r="A71" s="81"/>
      <c r="B71" s="81"/>
      <c r="C71" s="82"/>
      <c r="D71" s="83"/>
      <c r="E71" s="83"/>
      <c r="F71" s="84"/>
      <c r="G71" s="85">
        <f t="shared" ref="G71:G73" si="40">SUM(H71:N71)</f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ref="X71:X73" si="41">SUMPRODUCT(H71:N71,P71:V71)/SUM(H71:N71)</f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s="8" customFormat="1" ht="34.5" customHeight="1" x14ac:dyDescent="0.25">
      <c r="A72" s="81"/>
      <c r="B72" s="81"/>
      <c r="C72" s="82"/>
      <c r="D72" s="83"/>
      <c r="E72" s="83"/>
      <c r="F72" s="84"/>
      <c r="G72" s="85">
        <f t="shared" si="40"/>
        <v>0</v>
      </c>
      <c r="H72" s="86">
        <f>_xlfn.IFS($E72&gt;0,VLOOKUP($F72,objets!$A$2:$L4968,6,FALSE)*$E72,$F72="",0,$E72="",VLOOKUP($F72,objets!$A$2:$L4968,6,FALSE))</f>
        <v>0</v>
      </c>
      <c r="I72" s="86">
        <f>_xlfn.IFS($E72&gt;0,VLOOKUP($F72,objets!$A$2:$L4968,6,FALSE)*$E72,$F72="",0,$E72="",VLOOKUP($F72,objets!$A$2:$L4968,6,FALSE))</f>
        <v>0</v>
      </c>
      <c r="J72" s="86">
        <f>_xlfn.IFS($E72&gt;0,VLOOKUP($F72,objets!$A$2:$L4968,6,FALSE)*$E72,$F72="",0,$E72="",VLOOKUP($F72,objets!$A$2:$L4968,6,FALSE))</f>
        <v>0</v>
      </c>
      <c r="K72" s="86">
        <f>_xlfn.IFS($E72&gt;0,VLOOKUP($F72,objets!$A$2:$L4968,6,FALSE)*$E72,$F72="",0,$E72="",VLOOKUP($F72,objets!$A$2:$L4968,6,FALSE))</f>
        <v>0</v>
      </c>
      <c r="L72" s="86">
        <f>_xlfn.IFS($E72&gt;0,VLOOKUP($F72,objets!$A$2:$L4968,6,FALSE)*$E72,$F72="",0,$E72="",VLOOKUP($F72,objets!$A$2:$L4968,6,FALSE))</f>
        <v>0</v>
      </c>
      <c r="M72" s="86">
        <f>_xlfn.IFS($E72&gt;0,VLOOKUP($F72,objets!$A$2:$L4968,6,FALSE)*$E72,$F72="",0,$E72="",VLOOKUP($F72,objets!$A$2:$L4968,6,FALSE))</f>
        <v>0</v>
      </c>
      <c r="N72" s="86">
        <f>_xlfn.IFS($E72&gt;0,VLOOKUP($F72,objets!$A$2:$L4968,6,FALSE)*$E72,$F72="",0,$E72="",VLOOKUP($F72,objets!$A$2:$L4968,6,FALSE))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 t="shared" si="41"/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s="8" customFormat="1" ht="34.5" customHeight="1" x14ac:dyDescent="0.25">
      <c r="A73" s="81"/>
      <c r="B73" s="81"/>
      <c r="C73" s="82"/>
      <c r="D73" s="83"/>
      <c r="E73" s="83"/>
      <c r="F73" s="84"/>
      <c r="G73" s="85">
        <f t="shared" si="40"/>
        <v>0</v>
      </c>
      <c r="H73" s="86">
        <f>_xlfn.IFS($E73&gt;0,VLOOKUP($F73,objets!$A$2:$L4969,6,FALSE)*$E73,$F73="",0,$E73="",VLOOKUP($F73,objets!$A$2:$L4969,6,FALSE))</f>
        <v>0</v>
      </c>
      <c r="I73" s="86">
        <f>_xlfn.IFS($E73&gt;0,VLOOKUP($F73,objets!$A$2:$L4969,6,FALSE)*$E73,$F73="",0,$E73="",VLOOKUP($F73,objets!$A$2:$L4969,6,FALSE))</f>
        <v>0</v>
      </c>
      <c r="J73" s="86">
        <f>_xlfn.IFS($E73&gt;0,VLOOKUP($F73,objets!$A$2:$L4969,6,FALSE)*$E73,$F73="",0,$E73="",VLOOKUP($F73,objets!$A$2:$L4969,6,FALSE))</f>
        <v>0</v>
      </c>
      <c r="K73" s="86">
        <f>_xlfn.IFS($E73&gt;0,VLOOKUP($F73,objets!$A$2:$L4969,6,FALSE)*$E73,$F73="",0,$E73="",VLOOKUP($F73,objets!$A$2:$L4969,6,FALSE))</f>
        <v>0</v>
      </c>
      <c r="L73" s="86">
        <f>_xlfn.IFS($E73&gt;0,VLOOKUP($F73,objets!$A$2:$L4969,6,FALSE)*$E73,$F73="",0,$E73="",VLOOKUP($F73,objets!$A$2:$L4969,6,FALSE))</f>
        <v>0</v>
      </c>
      <c r="M73" s="86">
        <f>_xlfn.IFS($E73&gt;0,VLOOKUP($F73,objets!$A$2:$L4969,6,FALSE)*$E73,$F73="",0,$E73="",VLOOKUP($F73,objets!$A$2:$L4969,6,FALSE))</f>
        <v>0</v>
      </c>
      <c r="N73" s="86">
        <f>_xlfn.IFS($E73&gt;0,VLOOKUP($F73,objets!$A$2:$L4969,6,FALSE)*$E73,$F73="",0,$E73="",VLOOKUP($F73,objets!$A$2:$L4969,6,FALSE))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si="41"/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s="8" customFormat="1" ht="34.5" customHeight="1" x14ac:dyDescent="0.25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_xlfn.IFS($E74&gt;0,VLOOKUP($F74,objets!$A$2:$L4972,6,FALSE)*$E74,$F74="",0,$E74="",VLOOKUP($F74,objets!$A$2:$L4972,6,FALSE))</f>
        <v>0</v>
      </c>
      <c r="I74" s="86">
        <f>_xlfn.IFS($E74&gt;0,VLOOKUP($F74,objets!$A$2:$L4972,6,FALSE)*$E74,$F74="",0,$E74="",VLOOKUP($F74,objets!$A$2:$L4972,6,FALSE))</f>
        <v>0</v>
      </c>
      <c r="J74" s="86">
        <f>_xlfn.IFS($E74&gt;0,VLOOKUP($F74,objets!$A$2:$L4972,6,FALSE)*$E74,$F74="",0,$E74="",VLOOKUP($F74,objets!$A$2:$L4972,6,FALSE))</f>
        <v>0</v>
      </c>
      <c r="K74" s="86">
        <f>_xlfn.IFS($E74&gt;0,VLOOKUP($F74,objets!$A$2:$L4972,6,FALSE)*$E74,$F74="",0,$E74="",VLOOKUP($F74,objets!$A$2:$L4972,6,FALSE))</f>
        <v>0</v>
      </c>
      <c r="L74" s="86">
        <f>_xlfn.IFS($E74&gt;0,VLOOKUP($F74,objets!$A$2:$L4972,6,FALSE)*$E74,$F74="",0,$E74="",VLOOKUP($F74,objets!$A$2:$L4972,6,FALSE))</f>
        <v>0</v>
      </c>
      <c r="M74" s="86">
        <f>_xlfn.IFS($E74&gt;0,VLOOKUP($F74,objets!$A$2:$L4972,6,FALSE)*$E74,$F74="",0,$E74="",VLOOKUP($F74,objets!$A$2:$L4972,6,FALSE))</f>
        <v>0</v>
      </c>
      <c r="N74" s="86">
        <f>_xlfn.IFS($E74&gt;0,VLOOKUP($F74,objets!$A$2:$L4972,6,FALSE)*$E74,$F74="",0,$E74="",VLOOKUP($F74,objets!$A$2:$L4972,6,FALSE))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s="8" customFormat="1" ht="34.5" customHeight="1" x14ac:dyDescent="0.25">
      <c r="A75" s="81"/>
      <c r="B75" s="81"/>
      <c r="C75" s="82"/>
      <c r="D75" s="83"/>
      <c r="E75" s="83"/>
      <c r="F75" s="84"/>
      <c r="G75" s="85">
        <f t="shared" ref="G75" si="42">SUM(H75:N75)</f>
        <v>0</v>
      </c>
      <c r="H75" s="86">
        <f>_xlfn.IFS($E75&gt;0,VLOOKUP($F75,objets!$A$2:$L4973,6,FALSE)*$E75,$F75="",0,$E75="",VLOOKUP($F75,objets!$A$2:$L4973,6,FALSE))</f>
        <v>0</v>
      </c>
      <c r="I75" s="86">
        <f>_xlfn.IFS($E75&gt;0,VLOOKUP($F75,objets!$A$2:$L4973,6,FALSE)*$E75,$F75="",0,$E75="",VLOOKUP($F75,objets!$A$2:$L4973,6,FALSE))</f>
        <v>0</v>
      </c>
      <c r="J75" s="86">
        <f>_xlfn.IFS($E75&gt;0,VLOOKUP($F75,objets!$A$2:$L4973,6,FALSE)*$E75,$F75="",0,$E75="",VLOOKUP($F75,objets!$A$2:$L4973,6,FALSE))</f>
        <v>0</v>
      </c>
      <c r="K75" s="86">
        <f>_xlfn.IFS($E75&gt;0,VLOOKUP($F75,objets!$A$2:$L4973,6,FALSE)*$E75,$F75="",0,$E75="",VLOOKUP($F75,objets!$A$2:$L4973,6,FALSE))</f>
        <v>0</v>
      </c>
      <c r="L75" s="86">
        <f>_xlfn.IFS($E75&gt;0,VLOOKUP($F75,objets!$A$2:$L4973,6,FALSE)*$E75,$F75="",0,$E75="",VLOOKUP($F75,objets!$A$2:$L4973,6,FALSE))</f>
        <v>0</v>
      </c>
      <c r="M75" s="86">
        <f>_xlfn.IFS($E75&gt;0,VLOOKUP($F75,objets!$A$2:$L4973,6,FALSE)*$E75,$F75="",0,$E75="",VLOOKUP($F75,objets!$A$2:$L4973,6,FALSE))</f>
        <v>0</v>
      </c>
      <c r="N75" s="86">
        <f>_xlfn.IFS($E75&gt;0,VLOOKUP($F75,objets!$A$2:$L4973,6,FALSE)*$E75,$F75="",0,$E75="",VLOOKUP($F75,objets!$A$2:$L4973,6,FALSE))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" si="43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s="8" customFormat="1" ht="34.5" customHeight="1" x14ac:dyDescent="0.25">
      <c r="A76" s="81"/>
      <c r="B76" s="81"/>
      <c r="C76" s="82"/>
      <c r="D76" s="83"/>
      <c r="E76" s="83"/>
      <c r="F76" s="97"/>
      <c r="G76" s="85">
        <f>SUM(H76:N76)</f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>SUMPRODUCT(H76:N76,P76:V76)/SUM(H76:N76)</f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s="8" customFormat="1" ht="34.5" customHeight="1" x14ac:dyDescent="0.25">
      <c r="A77" s="81"/>
      <c r="B77" s="81"/>
      <c r="C77" s="82"/>
      <c r="D77" s="83"/>
      <c r="E77" s="83"/>
      <c r="F77" s="84"/>
      <c r="G77" s="85">
        <f t="shared" ref="G77:G79" si="44">SUM(H77:N77)</f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ref="X77:X81" si="45">SUMPRODUCT(H77:N77,P77:V77)/SUM(H77:N77)</f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s="8" customFormat="1" ht="34.5" customHeight="1" x14ac:dyDescent="0.25">
      <c r="A78" s="81"/>
      <c r="B78" s="81"/>
      <c r="C78" s="82"/>
      <c r="D78" s="83"/>
      <c r="E78" s="83"/>
      <c r="F78" s="84"/>
      <c r="G78" s="85">
        <f t="shared" si="44"/>
        <v>0</v>
      </c>
      <c r="H78" s="86">
        <f>_xlfn.IFS($E78&gt;0,VLOOKUP($F78,objets!$A$2:$L4974,6,FALSE)*$E78,$F78="",0,$E78="",VLOOKUP($F78,objets!$A$2:$L4974,6,FALSE))</f>
        <v>0</v>
      </c>
      <c r="I78" s="86">
        <f>_xlfn.IFS($E78&gt;0,VLOOKUP($F78,objets!$A$2:$L4974,6,FALSE)*$E78,$F78="",0,$E78="",VLOOKUP($F78,objets!$A$2:$L4974,6,FALSE))</f>
        <v>0</v>
      </c>
      <c r="J78" s="86">
        <f>_xlfn.IFS($E78&gt;0,VLOOKUP($F78,objets!$A$2:$L4974,6,FALSE)*$E78,$F78="",0,$E78="",VLOOKUP($F78,objets!$A$2:$L4974,6,FALSE))</f>
        <v>0</v>
      </c>
      <c r="K78" s="86">
        <f>_xlfn.IFS($E78&gt;0,VLOOKUP($F78,objets!$A$2:$L4974,6,FALSE)*$E78,$F78="",0,$E78="",VLOOKUP($F78,objets!$A$2:$L4974,6,FALSE))</f>
        <v>0</v>
      </c>
      <c r="L78" s="86">
        <f>_xlfn.IFS($E78&gt;0,VLOOKUP($F78,objets!$A$2:$L4974,6,FALSE)*$E78,$F78="",0,$E78="",VLOOKUP($F78,objets!$A$2:$L4974,6,FALSE))</f>
        <v>0</v>
      </c>
      <c r="M78" s="86">
        <f>_xlfn.IFS($E78&gt;0,VLOOKUP($F78,objets!$A$2:$L4974,6,FALSE)*$E78,$F78="",0,$E78="",VLOOKUP($F78,objets!$A$2:$L4974,6,FALSE))</f>
        <v>0</v>
      </c>
      <c r="N78" s="86">
        <f>_xlfn.IFS($E78&gt;0,VLOOKUP($F78,objets!$A$2:$L4974,6,FALSE)*$E78,$F78="",0,$E78="",VLOOKUP($F78,objets!$A$2:$L4974,6,FALSE))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s="8" customFormat="1" ht="34.5" customHeight="1" x14ac:dyDescent="0.25">
      <c r="A79" s="81"/>
      <c r="B79" s="81"/>
      <c r="C79" s="82"/>
      <c r="D79" s="83"/>
      <c r="E79" s="83"/>
      <c r="F79" s="84"/>
      <c r="G79" s="85">
        <f t="shared" si="44"/>
        <v>0</v>
      </c>
      <c r="H79" s="86">
        <f>_xlfn.IFS($E79&gt;0,VLOOKUP($F79,objets!$A$2:$L4975,6,FALSE)*$E79,$F79="",0,$E79="",VLOOKUP($F79,objets!$A$2:$L4975,6,FALSE))</f>
        <v>0</v>
      </c>
      <c r="I79" s="86">
        <f>_xlfn.IFS($E79&gt;0,VLOOKUP($F79,objets!$A$2:$L4975,6,FALSE)*$E79,$F79="",0,$E79="",VLOOKUP($F79,objets!$A$2:$L4975,6,FALSE))</f>
        <v>0</v>
      </c>
      <c r="J79" s="86">
        <f>_xlfn.IFS($E79&gt;0,VLOOKUP($F79,objets!$A$2:$L4975,6,FALSE)*$E79,$F79="",0,$E79="",VLOOKUP($F79,objets!$A$2:$L4975,6,FALSE))</f>
        <v>0</v>
      </c>
      <c r="K79" s="86">
        <f>_xlfn.IFS($E79&gt;0,VLOOKUP($F79,objets!$A$2:$L4975,6,FALSE)*$E79,$F79="",0,$E79="",VLOOKUP($F79,objets!$A$2:$L4975,6,FALSE))</f>
        <v>0</v>
      </c>
      <c r="L79" s="86">
        <f>_xlfn.IFS($E79&gt;0,VLOOKUP($F79,objets!$A$2:$L4975,6,FALSE)*$E79,$F79="",0,$E79="",VLOOKUP($F79,objets!$A$2:$L4975,6,FALSE))</f>
        <v>0</v>
      </c>
      <c r="M79" s="86">
        <f>_xlfn.IFS($E79&gt;0,VLOOKUP($F79,objets!$A$2:$L4975,6,FALSE)*$E79,$F79="",0,$E79="",VLOOKUP($F79,objets!$A$2:$L4975,6,FALSE))</f>
        <v>0</v>
      </c>
      <c r="N79" s="86">
        <f>_xlfn.IFS($E79&gt;0,VLOOKUP($F79,objets!$A$2:$L4975,6,FALSE)*$E79,$F79="",0,$E79="",VLOOKUP($F79,objets!$A$2:$L4975,6,FALSE))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s="8" customFormat="1" ht="34.5" customHeight="1" x14ac:dyDescent="0.25">
      <c r="A80" s="81"/>
      <c r="B80" s="81"/>
      <c r="C80" s="82"/>
      <c r="D80" s="83"/>
      <c r="E80" s="83"/>
      <c r="F80" s="84"/>
      <c r="G80" s="85">
        <f t="shared" ref="G80:G81" si="46">SUM(H80:N80)</f>
        <v>0</v>
      </c>
      <c r="H80" s="86">
        <f>_xlfn.IFS($E80&gt;0,VLOOKUP($F80,objets!$A$2:$L4970,6,FALSE)*$E80,$F80="",0,$E80="",VLOOKUP($F80,objets!$A$2:$L4970,6,FALSE))</f>
        <v>0</v>
      </c>
      <c r="I80" s="86">
        <f>_xlfn.IFS($E80&gt;0,VLOOKUP($F80,objets!$A$2:$L4970,6,FALSE)*$E80,$F80="",0,$E80="",VLOOKUP($F80,objets!$A$2:$L4970,6,FALSE))</f>
        <v>0</v>
      </c>
      <c r="J80" s="86">
        <f>_xlfn.IFS($E80&gt;0,VLOOKUP($F80,objets!$A$2:$L4970,6,FALSE)*$E80,$F80="",0,$E80="",VLOOKUP($F80,objets!$A$2:$L4970,6,FALSE))</f>
        <v>0</v>
      </c>
      <c r="K80" s="86">
        <f>_xlfn.IFS($E80&gt;0,VLOOKUP($F80,objets!$A$2:$L4970,6,FALSE)*$E80,$F80="",0,$E80="",VLOOKUP($F80,objets!$A$2:$L4970,6,FALSE))</f>
        <v>0</v>
      </c>
      <c r="L80" s="86">
        <f>_xlfn.IFS($E80&gt;0,VLOOKUP($F80,objets!$A$2:$L4970,6,FALSE)*$E80,$F80="",0,$E80="",VLOOKUP($F80,objets!$A$2:$L4970,6,FALSE))</f>
        <v>0</v>
      </c>
      <c r="M80" s="86">
        <f>_xlfn.IFS($E80&gt;0,VLOOKUP($F80,objets!$A$2:$L4970,6,FALSE)*$E80,$F80="",0,$E80="",VLOOKUP($F80,objets!$A$2:$L4970,6,FALSE))</f>
        <v>0</v>
      </c>
      <c r="N80" s="86">
        <f>_xlfn.IFS($E80&gt;0,VLOOKUP($F80,objets!$A$2:$L4970,6,FALSE)*$E80,$F80="",0,$E80="",VLOOKUP($F80,objets!$A$2:$L4970,6,FALSE))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 t="shared" si="45"/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s="8" customFormat="1" ht="34.5" customHeight="1" x14ac:dyDescent="0.25">
      <c r="A81" s="81"/>
      <c r="B81" s="81"/>
      <c r="C81" s="82"/>
      <c r="D81" s="83"/>
      <c r="E81" s="83"/>
      <c r="F81" s="84"/>
      <c r="G81" s="85">
        <f t="shared" si="46"/>
        <v>0</v>
      </c>
      <c r="H81" s="86">
        <f>_xlfn.IFS($E81&gt;0,VLOOKUP($F81,objets!$A$2:$L4979,6,FALSE)*$E81,$F81="",0,$E81="",VLOOKUP($F81,objets!$A$2:$L4979,6,FALSE))</f>
        <v>0</v>
      </c>
      <c r="I81" s="86">
        <f>_xlfn.IFS($E81&gt;0,VLOOKUP($F81,objets!$A$2:$L4979,6,FALSE)*$E81,$F81="",0,$E81="",VLOOKUP($F81,objets!$A$2:$L4979,6,FALSE))</f>
        <v>0</v>
      </c>
      <c r="J81" s="86">
        <f>_xlfn.IFS($E81&gt;0,VLOOKUP($F81,objets!$A$2:$L4979,6,FALSE)*$E81,$F81="",0,$E81="",VLOOKUP($F81,objets!$A$2:$L4979,6,FALSE))</f>
        <v>0</v>
      </c>
      <c r="K81" s="86">
        <f>_xlfn.IFS($E81&gt;0,VLOOKUP($F81,objets!$A$2:$L4979,6,FALSE)*$E81,$F81="",0,$E81="",VLOOKUP($F81,objets!$A$2:$L4979,6,FALSE))</f>
        <v>0</v>
      </c>
      <c r="L81" s="86">
        <f>_xlfn.IFS($E81&gt;0,VLOOKUP($F81,objets!$A$2:$L4979,6,FALSE)*$E81,$F81="",0,$E81="",VLOOKUP($F81,objets!$A$2:$L4979,6,FALSE))</f>
        <v>0</v>
      </c>
      <c r="M81" s="86">
        <f>_xlfn.IFS($E81&gt;0,VLOOKUP($F81,objets!$A$2:$L4979,6,FALSE)*$E81,$F81="",0,$E81="",VLOOKUP($F81,objets!$A$2:$L4979,6,FALSE))</f>
        <v>0</v>
      </c>
      <c r="N81" s="86">
        <f>_xlfn.IFS($E81&gt;0,VLOOKUP($F81,objets!$A$2:$L4979,6,FALSE)*$E81,$F81="",0,$E81="",VLOOKUP($F81,objets!$A$2:$L4979,6,FALSE))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si="45"/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s="8" customFormat="1" ht="34.5" customHeight="1" x14ac:dyDescent="0.25">
      <c r="A82" s="81"/>
      <c r="B82" s="81"/>
      <c r="C82" s="82"/>
      <c r="D82" s="83"/>
      <c r="E82" s="83"/>
      <c r="F82" s="97"/>
      <c r="G82" s="85">
        <f>SUM(H82:N82)</f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>SUMPRODUCT(H82:N82,P82:V82)/SUM(H82:N82)</f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s="8" customFormat="1" ht="34.5" customHeight="1" x14ac:dyDescent="0.25">
      <c r="A83" s="81"/>
      <c r="B83" s="81"/>
      <c r="C83" s="82"/>
      <c r="D83" s="83"/>
      <c r="E83" s="83"/>
      <c r="F83" s="84"/>
      <c r="G83" s="85">
        <f t="shared" ref="G83:G85" si="47">SUM(H83:N83)</f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ref="X83:X85" si="48">SUMPRODUCT(H83:N83,P83:V83)/SUM(H83:N83)</f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s="8" customFormat="1" ht="34.5" customHeight="1" x14ac:dyDescent="0.25">
      <c r="A84" s="81"/>
      <c r="B84" s="81"/>
      <c r="C84" s="82"/>
      <c r="D84" s="83"/>
      <c r="E84" s="83"/>
      <c r="F84" s="84"/>
      <c r="G84" s="85">
        <f t="shared" si="47"/>
        <v>0</v>
      </c>
      <c r="H84" s="86">
        <f>_xlfn.IFS($E84&gt;0,VLOOKUP($F84,objets!$A$2:$L4980,6,FALSE)*$E84,$F84="",0,$E84="",VLOOKUP($F84,objets!$A$2:$L4980,6,FALSE))</f>
        <v>0</v>
      </c>
      <c r="I84" s="86">
        <f>_xlfn.IFS($E84&gt;0,VLOOKUP($F84,objets!$A$2:$L4980,6,FALSE)*$E84,$F84="",0,$E84="",VLOOKUP($F84,objets!$A$2:$L4980,6,FALSE))</f>
        <v>0</v>
      </c>
      <c r="J84" s="86">
        <f>_xlfn.IFS($E84&gt;0,VLOOKUP($F84,objets!$A$2:$L4980,6,FALSE)*$E84,$F84="",0,$E84="",VLOOKUP($F84,objets!$A$2:$L4980,6,FALSE))</f>
        <v>0</v>
      </c>
      <c r="K84" s="86">
        <f>_xlfn.IFS($E84&gt;0,VLOOKUP($F84,objets!$A$2:$L4980,6,FALSE)*$E84,$F84="",0,$E84="",VLOOKUP($F84,objets!$A$2:$L4980,6,FALSE))</f>
        <v>0</v>
      </c>
      <c r="L84" s="86">
        <f>_xlfn.IFS($E84&gt;0,VLOOKUP($F84,objets!$A$2:$L4980,6,FALSE)*$E84,$F84="",0,$E84="",VLOOKUP($F84,objets!$A$2:$L4980,6,FALSE))</f>
        <v>0</v>
      </c>
      <c r="M84" s="86">
        <f>_xlfn.IFS($E84&gt;0,VLOOKUP($F84,objets!$A$2:$L4980,6,FALSE)*$E84,$F84="",0,$E84="",VLOOKUP($F84,objets!$A$2:$L4980,6,FALSE))</f>
        <v>0</v>
      </c>
      <c r="N84" s="86">
        <f>_xlfn.IFS($E84&gt;0,VLOOKUP($F84,objets!$A$2:$L4980,6,FALSE)*$E84,$F84="",0,$E84="",VLOOKUP($F84,objets!$A$2:$L4980,6,FALSE))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 t="shared" si="48"/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s="8" customFormat="1" ht="34.5" customHeight="1" x14ac:dyDescent="0.25">
      <c r="A85" s="81"/>
      <c r="B85" s="81"/>
      <c r="C85" s="82"/>
      <c r="D85" s="83"/>
      <c r="E85" s="83"/>
      <c r="F85" s="84"/>
      <c r="G85" s="85">
        <f t="shared" si="47"/>
        <v>0</v>
      </c>
      <c r="H85" s="86">
        <f>_xlfn.IFS($E85&gt;0,VLOOKUP($F85,objets!$A$2:$L4981,6,FALSE)*$E85,$F85="",0,$E85="",VLOOKUP($F85,objets!$A$2:$L4981,6,FALSE))</f>
        <v>0</v>
      </c>
      <c r="I85" s="86">
        <f>_xlfn.IFS($E85&gt;0,VLOOKUP($F85,objets!$A$2:$L4981,6,FALSE)*$E85,$F85="",0,$E85="",VLOOKUP($F85,objets!$A$2:$L4981,6,FALSE))</f>
        <v>0</v>
      </c>
      <c r="J85" s="86">
        <f>_xlfn.IFS($E85&gt;0,VLOOKUP($F85,objets!$A$2:$L4981,6,FALSE)*$E85,$F85="",0,$E85="",VLOOKUP($F85,objets!$A$2:$L4981,6,FALSE))</f>
        <v>0</v>
      </c>
      <c r="K85" s="86">
        <f>_xlfn.IFS($E85&gt;0,VLOOKUP($F85,objets!$A$2:$L4981,6,FALSE)*$E85,$F85="",0,$E85="",VLOOKUP($F85,objets!$A$2:$L4981,6,FALSE))</f>
        <v>0</v>
      </c>
      <c r="L85" s="86">
        <f>_xlfn.IFS($E85&gt;0,VLOOKUP($F85,objets!$A$2:$L4981,6,FALSE)*$E85,$F85="",0,$E85="",VLOOKUP($F85,objets!$A$2:$L4981,6,FALSE))</f>
        <v>0</v>
      </c>
      <c r="M85" s="86">
        <f>_xlfn.IFS($E85&gt;0,VLOOKUP($F85,objets!$A$2:$L4981,6,FALSE)*$E85,$F85="",0,$E85="",VLOOKUP($F85,objets!$A$2:$L4981,6,FALSE))</f>
        <v>0</v>
      </c>
      <c r="N85" s="86">
        <f>_xlfn.IFS($E85&gt;0,VLOOKUP($F85,objets!$A$2:$L4981,6,FALSE)*$E85,$F85="",0,$E85="",VLOOKUP($F85,objets!$A$2:$L4981,6,FALSE))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si="48"/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s="8" customFormat="1" ht="34.5" customHeight="1" x14ac:dyDescent="0.25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_xlfn.IFS($E86&gt;0,VLOOKUP($F86,objets!$A$2:$L4984,6,FALSE)*$E86,$F86="",0,$E86="",VLOOKUP($F86,objets!$A$2:$L4984,6,FALSE))</f>
        <v>0</v>
      </c>
      <c r="I86" s="86">
        <f>_xlfn.IFS($E86&gt;0,VLOOKUP($F86,objets!$A$2:$L4984,6,FALSE)*$E86,$F86="",0,$E86="",VLOOKUP($F86,objets!$A$2:$L4984,6,FALSE))</f>
        <v>0</v>
      </c>
      <c r="J86" s="86">
        <f>_xlfn.IFS($E86&gt;0,VLOOKUP($F86,objets!$A$2:$L4984,6,FALSE)*$E86,$F86="",0,$E86="",VLOOKUP($F86,objets!$A$2:$L4984,6,FALSE))</f>
        <v>0</v>
      </c>
      <c r="K86" s="86">
        <f>_xlfn.IFS($E86&gt;0,VLOOKUP($F86,objets!$A$2:$L4984,6,FALSE)*$E86,$F86="",0,$E86="",VLOOKUP($F86,objets!$A$2:$L4984,6,FALSE))</f>
        <v>0</v>
      </c>
      <c r="L86" s="86">
        <f>_xlfn.IFS($E86&gt;0,VLOOKUP($F86,objets!$A$2:$L4984,6,FALSE)*$E86,$F86="",0,$E86="",VLOOKUP($F86,objets!$A$2:$L4984,6,FALSE))</f>
        <v>0</v>
      </c>
      <c r="M86" s="86">
        <f>_xlfn.IFS($E86&gt;0,VLOOKUP($F86,objets!$A$2:$L4984,6,FALSE)*$E86,$F86="",0,$E86="",VLOOKUP($F86,objets!$A$2:$L4984,6,FALSE))</f>
        <v>0</v>
      </c>
      <c r="N86" s="86">
        <f>_xlfn.IFS($E86&gt;0,VLOOKUP($F86,objets!$A$2:$L4984,6,FALSE)*$E86,$F86="",0,$E86="",VLOOKUP($F86,objets!$A$2:$L4984,6,FALSE))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s="8" customFormat="1" ht="34.5" customHeight="1" x14ac:dyDescent="0.25">
      <c r="A87" s="81"/>
      <c r="B87" s="81"/>
      <c r="C87" s="82"/>
      <c r="D87" s="83"/>
      <c r="E87" s="83"/>
      <c r="F87" s="84"/>
      <c r="G87" s="85">
        <f t="shared" ref="G87" si="49">SUM(H87:N87)</f>
        <v>0</v>
      </c>
      <c r="H87" s="86">
        <f>_xlfn.IFS($E87&gt;0,VLOOKUP($F87,objets!$A$2:$L4985,6,FALSE)*$E87,$F87="",0,$E87="",VLOOKUP($F87,objets!$A$2:$L4985,6,FALSE))</f>
        <v>0</v>
      </c>
      <c r="I87" s="86">
        <f>_xlfn.IFS($E87&gt;0,VLOOKUP($F87,objets!$A$2:$L4985,6,FALSE)*$E87,$F87="",0,$E87="",VLOOKUP($F87,objets!$A$2:$L4985,6,FALSE))</f>
        <v>0</v>
      </c>
      <c r="J87" s="86">
        <f>_xlfn.IFS($E87&gt;0,VLOOKUP($F87,objets!$A$2:$L4985,6,FALSE)*$E87,$F87="",0,$E87="",VLOOKUP($F87,objets!$A$2:$L4985,6,FALSE))</f>
        <v>0</v>
      </c>
      <c r="K87" s="86">
        <f>_xlfn.IFS($E87&gt;0,VLOOKUP($F87,objets!$A$2:$L4985,6,FALSE)*$E87,$F87="",0,$E87="",VLOOKUP($F87,objets!$A$2:$L4985,6,FALSE))</f>
        <v>0</v>
      </c>
      <c r="L87" s="86">
        <f>_xlfn.IFS($E87&gt;0,VLOOKUP($F87,objets!$A$2:$L4985,6,FALSE)*$E87,$F87="",0,$E87="",VLOOKUP($F87,objets!$A$2:$L4985,6,FALSE))</f>
        <v>0</v>
      </c>
      <c r="M87" s="86">
        <f>_xlfn.IFS($E87&gt;0,VLOOKUP($F87,objets!$A$2:$L4985,6,FALSE)*$E87,$F87="",0,$E87="",VLOOKUP($F87,objets!$A$2:$L4985,6,FALSE))</f>
        <v>0</v>
      </c>
      <c r="N87" s="86">
        <f>_xlfn.IFS($E87&gt;0,VLOOKUP($F87,objets!$A$2:$L4985,6,FALSE)*$E87,$F87="",0,$E87="",VLOOKUP($F87,objets!$A$2:$L4985,6,FALSE))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" si="50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s="8" customFormat="1" ht="34.5" customHeight="1" x14ac:dyDescent="0.25">
      <c r="A88" s="81"/>
      <c r="B88" s="81"/>
      <c r="C88" s="82"/>
      <c r="D88" s="83"/>
      <c r="E88" s="83"/>
      <c r="F88" s="97"/>
      <c r="G88" s="85">
        <f>SUM(H88:N88)</f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>SUMPRODUCT(H88:N88,P88:V88)/SUM(H88:N88)</f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s="8" customFormat="1" ht="34.5" customHeight="1" x14ac:dyDescent="0.25">
      <c r="A89" s="81"/>
      <c r="B89" s="81"/>
      <c r="C89" s="82"/>
      <c r="D89" s="83"/>
      <c r="E89" s="83"/>
      <c r="F89" s="84"/>
      <c r="G89" s="85">
        <f t="shared" ref="G89:G91" si="51">SUM(H89:N89)</f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ref="X89:X91" si="52">SUMPRODUCT(H89:N89,P89:V89)/SUM(H89:N89)</f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s="8" customFormat="1" ht="34.5" customHeight="1" x14ac:dyDescent="0.25">
      <c r="A90" s="81"/>
      <c r="B90" s="81"/>
      <c r="C90" s="82"/>
      <c r="D90" s="83"/>
      <c r="E90" s="83"/>
      <c r="F90" s="84"/>
      <c r="G90" s="85">
        <f t="shared" si="51"/>
        <v>0</v>
      </c>
      <c r="H90" s="86">
        <f>_xlfn.IFS($E90&gt;0,VLOOKUP($F90,objets!$A$2:$L4986,6,FALSE)*$E90,$F90="",0,$E90="",VLOOKUP($F90,objets!$A$2:$L4986,6,FALSE))</f>
        <v>0</v>
      </c>
      <c r="I90" s="86">
        <f>_xlfn.IFS($E90&gt;0,VLOOKUP($F90,objets!$A$2:$L4986,6,FALSE)*$E90,$F90="",0,$E90="",VLOOKUP($F90,objets!$A$2:$L4986,6,FALSE))</f>
        <v>0</v>
      </c>
      <c r="J90" s="86">
        <f>_xlfn.IFS($E90&gt;0,VLOOKUP($F90,objets!$A$2:$L4986,6,FALSE)*$E90,$F90="",0,$E90="",VLOOKUP($F90,objets!$A$2:$L4986,6,FALSE))</f>
        <v>0</v>
      </c>
      <c r="K90" s="86">
        <f>_xlfn.IFS($E90&gt;0,VLOOKUP($F90,objets!$A$2:$L4986,6,FALSE)*$E90,$F90="",0,$E90="",VLOOKUP($F90,objets!$A$2:$L4986,6,FALSE))</f>
        <v>0</v>
      </c>
      <c r="L90" s="86">
        <f>_xlfn.IFS($E90&gt;0,VLOOKUP($F90,objets!$A$2:$L4986,6,FALSE)*$E90,$F90="",0,$E90="",VLOOKUP($F90,objets!$A$2:$L4986,6,FALSE))</f>
        <v>0</v>
      </c>
      <c r="M90" s="86">
        <f>_xlfn.IFS($E90&gt;0,VLOOKUP($F90,objets!$A$2:$L4986,6,FALSE)*$E90,$F90="",0,$E90="",VLOOKUP($F90,objets!$A$2:$L4986,6,FALSE))</f>
        <v>0</v>
      </c>
      <c r="N90" s="86">
        <f>_xlfn.IFS($E90&gt;0,VLOOKUP($F90,objets!$A$2:$L4986,6,FALSE)*$E90,$F90="",0,$E90="",VLOOKUP($F90,objets!$A$2:$L4986,6,FALSE))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 t="shared" si="52"/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s="8" customFormat="1" ht="34.5" customHeight="1" x14ac:dyDescent="0.25">
      <c r="A91" s="81"/>
      <c r="B91" s="81"/>
      <c r="C91" s="82"/>
      <c r="D91" s="83"/>
      <c r="E91" s="83"/>
      <c r="F91" s="84"/>
      <c r="G91" s="85">
        <f t="shared" si="51"/>
        <v>0</v>
      </c>
      <c r="H91" s="86">
        <f>_xlfn.IFS($E91&gt;0,VLOOKUP($F91,objets!$A$2:$L4987,6,FALSE)*$E91,$F91="",0,$E91="",VLOOKUP($F91,objets!$A$2:$L4987,6,FALSE))</f>
        <v>0</v>
      </c>
      <c r="I91" s="86">
        <f>_xlfn.IFS($E91&gt;0,VLOOKUP($F91,objets!$A$2:$L4987,6,FALSE)*$E91,$F91="",0,$E91="",VLOOKUP($F91,objets!$A$2:$L4987,6,FALSE))</f>
        <v>0</v>
      </c>
      <c r="J91" s="86">
        <f>_xlfn.IFS($E91&gt;0,VLOOKUP($F91,objets!$A$2:$L4987,6,FALSE)*$E91,$F91="",0,$E91="",VLOOKUP($F91,objets!$A$2:$L4987,6,FALSE))</f>
        <v>0</v>
      </c>
      <c r="K91" s="86">
        <f>_xlfn.IFS($E91&gt;0,VLOOKUP($F91,objets!$A$2:$L4987,6,FALSE)*$E91,$F91="",0,$E91="",VLOOKUP($F91,objets!$A$2:$L4987,6,FALSE))</f>
        <v>0</v>
      </c>
      <c r="L91" s="86">
        <f>_xlfn.IFS($E91&gt;0,VLOOKUP($F91,objets!$A$2:$L4987,6,FALSE)*$E91,$F91="",0,$E91="",VLOOKUP($F91,objets!$A$2:$L4987,6,FALSE))</f>
        <v>0</v>
      </c>
      <c r="M91" s="86">
        <f>_xlfn.IFS($E91&gt;0,VLOOKUP($F91,objets!$A$2:$L4987,6,FALSE)*$E91,$F91="",0,$E91="",VLOOKUP($F91,objets!$A$2:$L4987,6,FALSE))</f>
        <v>0</v>
      </c>
      <c r="N91" s="86">
        <f>_xlfn.IFS($E91&gt;0,VLOOKUP($F91,objets!$A$2:$L4987,6,FALSE)*$E91,$F91="",0,$E91="",VLOOKUP($F91,objets!$A$2:$L4987,6,FALSE))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si="52"/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s="8" customFormat="1" ht="34.5" customHeight="1" x14ac:dyDescent="0.25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_xlfn.IFS($E92&gt;0,VLOOKUP($F92,objets!$A$2:$L4990,6,FALSE)*$E92,$F92="",0,$E92="",VLOOKUP($F92,objets!$A$2:$L4990,6,FALSE))</f>
        <v>0</v>
      </c>
      <c r="I92" s="86">
        <f>_xlfn.IFS($E92&gt;0,VLOOKUP($F92,objets!$A$2:$L4990,6,FALSE)*$E92,$F92="",0,$E92="",VLOOKUP($F92,objets!$A$2:$L4990,6,FALSE))</f>
        <v>0</v>
      </c>
      <c r="J92" s="86">
        <f>_xlfn.IFS($E92&gt;0,VLOOKUP($F92,objets!$A$2:$L4990,6,FALSE)*$E92,$F92="",0,$E92="",VLOOKUP($F92,objets!$A$2:$L4990,6,FALSE))</f>
        <v>0</v>
      </c>
      <c r="K92" s="86">
        <f>_xlfn.IFS($E92&gt;0,VLOOKUP($F92,objets!$A$2:$L4990,6,FALSE)*$E92,$F92="",0,$E92="",VLOOKUP($F92,objets!$A$2:$L4990,6,FALSE))</f>
        <v>0</v>
      </c>
      <c r="L92" s="86">
        <f>_xlfn.IFS($E92&gt;0,VLOOKUP($F92,objets!$A$2:$L4990,6,FALSE)*$E92,$F92="",0,$E92="",VLOOKUP($F92,objets!$A$2:$L4990,6,FALSE))</f>
        <v>0</v>
      </c>
      <c r="M92" s="86">
        <f>_xlfn.IFS($E92&gt;0,VLOOKUP($F92,objets!$A$2:$L4990,6,FALSE)*$E92,$F92="",0,$E92="",VLOOKUP($F92,objets!$A$2:$L4990,6,FALSE))</f>
        <v>0</v>
      </c>
      <c r="N92" s="86">
        <f>_xlfn.IFS($E92&gt;0,VLOOKUP($F92,objets!$A$2:$L4990,6,FALSE)*$E92,$F92="",0,$E92="",VLOOKUP($F92,objets!$A$2:$L4990,6,FALSE))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s="8" customFormat="1" ht="34.5" customHeight="1" x14ac:dyDescent="0.25">
      <c r="A93" s="81"/>
      <c r="B93" s="81"/>
      <c r="C93" s="82"/>
      <c r="D93" s="83"/>
      <c r="E93" s="83"/>
      <c r="F93" s="84"/>
      <c r="G93" s="85">
        <f t="shared" ref="G93" si="53">SUM(H93:N93)</f>
        <v>0</v>
      </c>
      <c r="H93" s="86">
        <f>_xlfn.IFS($E93&gt;0,VLOOKUP($F93,objets!$A$2:$L4991,6,FALSE)*$E93,$F93="",0,$E93="",VLOOKUP($F93,objets!$A$2:$L4991,6,FALSE))</f>
        <v>0</v>
      </c>
      <c r="I93" s="86">
        <f>_xlfn.IFS($E93&gt;0,VLOOKUP($F93,objets!$A$2:$L4991,6,FALSE)*$E93,$F93="",0,$E93="",VLOOKUP($F93,objets!$A$2:$L4991,6,FALSE))</f>
        <v>0</v>
      </c>
      <c r="J93" s="86">
        <f>_xlfn.IFS($E93&gt;0,VLOOKUP($F93,objets!$A$2:$L4991,6,FALSE)*$E93,$F93="",0,$E93="",VLOOKUP($F93,objets!$A$2:$L4991,6,FALSE))</f>
        <v>0</v>
      </c>
      <c r="K93" s="86">
        <f>_xlfn.IFS($E93&gt;0,VLOOKUP($F93,objets!$A$2:$L4991,6,FALSE)*$E93,$F93="",0,$E93="",VLOOKUP($F93,objets!$A$2:$L4991,6,FALSE))</f>
        <v>0</v>
      </c>
      <c r="L93" s="86">
        <f>_xlfn.IFS($E93&gt;0,VLOOKUP($F93,objets!$A$2:$L4991,6,FALSE)*$E93,$F93="",0,$E93="",VLOOKUP($F93,objets!$A$2:$L4991,6,FALSE))</f>
        <v>0</v>
      </c>
      <c r="M93" s="86">
        <f>_xlfn.IFS($E93&gt;0,VLOOKUP($F93,objets!$A$2:$L4991,6,FALSE)*$E93,$F93="",0,$E93="",VLOOKUP($F93,objets!$A$2:$L4991,6,FALSE))</f>
        <v>0</v>
      </c>
      <c r="N93" s="86">
        <f>_xlfn.IFS($E93&gt;0,VLOOKUP($F93,objets!$A$2:$L4991,6,FALSE)*$E93,$F93="",0,$E93="",VLOOKUP($F93,objets!$A$2:$L4991,6,FALSE))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" si="54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s="8" customFormat="1" ht="34.5" customHeight="1" x14ac:dyDescent="0.25">
      <c r="A94" s="81"/>
      <c r="B94" s="81"/>
      <c r="C94" s="82"/>
      <c r="D94" s="83"/>
      <c r="E94" s="83"/>
      <c r="F94" s="97"/>
      <c r="G94" s="85">
        <f>SUM(H94:N94)</f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>SUMPRODUCT(H94:N94,P94:V94)/SUM(H94:N94)</f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s="8" customFormat="1" ht="34.5" customHeight="1" x14ac:dyDescent="0.25">
      <c r="A95" s="81"/>
      <c r="B95" s="81"/>
      <c r="C95" s="82"/>
      <c r="D95" s="83"/>
      <c r="E95" s="83"/>
      <c r="F95" s="84"/>
      <c r="G95" s="85">
        <f t="shared" ref="G95:G97" si="55">SUM(H95:N95)</f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ref="X95:X97" si="56">SUMPRODUCT(H95:N95,P95:V95)/SUM(H95:N95)</f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s="8" customFormat="1" ht="34.5" customHeight="1" x14ac:dyDescent="0.25">
      <c r="A96" s="81"/>
      <c r="B96" s="81"/>
      <c r="C96" s="82"/>
      <c r="D96" s="83"/>
      <c r="E96" s="83"/>
      <c r="F96" s="84"/>
      <c r="G96" s="85">
        <f t="shared" si="55"/>
        <v>0</v>
      </c>
      <c r="H96" s="86">
        <f>_xlfn.IFS($E96&gt;0,VLOOKUP($F96,objets!$A$2:$L4992,6,FALSE)*$E96,$F96="",0,$E96="",VLOOKUP($F96,objets!$A$2:$L4992,6,FALSE))</f>
        <v>0</v>
      </c>
      <c r="I96" s="86">
        <f>_xlfn.IFS($E96&gt;0,VLOOKUP($F96,objets!$A$2:$L4992,6,FALSE)*$E96,$F96="",0,$E96="",VLOOKUP($F96,objets!$A$2:$L4992,6,FALSE))</f>
        <v>0</v>
      </c>
      <c r="J96" s="86">
        <f>_xlfn.IFS($E96&gt;0,VLOOKUP($F96,objets!$A$2:$L4992,6,FALSE)*$E96,$F96="",0,$E96="",VLOOKUP($F96,objets!$A$2:$L4992,6,FALSE))</f>
        <v>0</v>
      </c>
      <c r="K96" s="86">
        <f>_xlfn.IFS($E96&gt;0,VLOOKUP($F96,objets!$A$2:$L4992,6,FALSE)*$E96,$F96="",0,$E96="",VLOOKUP($F96,objets!$A$2:$L4992,6,FALSE))</f>
        <v>0</v>
      </c>
      <c r="L96" s="86">
        <f>_xlfn.IFS($E96&gt;0,VLOOKUP($F96,objets!$A$2:$L4992,6,FALSE)*$E96,$F96="",0,$E96="",VLOOKUP($F96,objets!$A$2:$L4992,6,FALSE))</f>
        <v>0</v>
      </c>
      <c r="M96" s="86">
        <f>_xlfn.IFS($E96&gt;0,VLOOKUP($F96,objets!$A$2:$L4992,6,FALSE)*$E96,$F96="",0,$E96="",VLOOKUP($F96,objets!$A$2:$L4992,6,FALSE))</f>
        <v>0</v>
      </c>
      <c r="N96" s="86">
        <f>_xlfn.IFS($E96&gt;0,VLOOKUP($F96,objets!$A$2:$L4992,6,FALSE)*$E96,$F96="",0,$E96="",VLOOKUP($F96,objets!$A$2:$L4992,6,FALSE))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 t="shared" si="56"/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s="8" customFormat="1" ht="34.5" customHeight="1" x14ac:dyDescent="0.25">
      <c r="A97" s="81"/>
      <c r="B97" s="81"/>
      <c r="C97" s="82"/>
      <c r="D97" s="83"/>
      <c r="E97" s="83"/>
      <c r="F97" s="84"/>
      <c r="G97" s="85">
        <f t="shared" si="55"/>
        <v>0</v>
      </c>
      <c r="H97" s="86">
        <f>_xlfn.IFS($E97&gt;0,VLOOKUP($F97,objets!$A$2:$L4993,6,FALSE)*$E97,$F97="",0,$E97="",VLOOKUP($F97,objets!$A$2:$L4993,6,FALSE))</f>
        <v>0</v>
      </c>
      <c r="I97" s="86">
        <f>_xlfn.IFS($E97&gt;0,VLOOKUP($F97,objets!$A$2:$L4993,6,FALSE)*$E97,$F97="",0,$E97="",VLOOKUP($F97,objets!$A$2:$L4993,6,FALSE))</f>
        <v>0</v>
      </c>
      <c r="J97" s="86">
        <f>_xlfn.IFS($E97&gt;0,VLOOKUP($F97,objets!$A$2:$L4993,6,FALSE)*$E97,$F97="",0,$E97="",VLOOKUP($F97,objets!$A$2:$L4993,6,FALSE))</f>
        <v>0</v>
      </c>
      <c r="K97" s="86">
        <f>_xlfn.IFS($E97&gt;0,VLOOKUP($F97,objets!$A$2:$L4993,6,FALSE)*$E97,$F97="",0,$E97="",VLOOKUP($F97,objets!$A$2:$L4993,6,FALSE))</f>
        <v>0</v>
      </c>
      <c r="L97" s="86">
        <f>_xlfn.IFS($E97&gt;0,VLOOKUP($F97,objets!$A$2:$L4993,6,FALSE)*$E97,$F97="",0,$E97="",VLOOKUP($F97,objets!$A$2:$L4993,6,FALSE))</f>
        <v>0</v>
      </c>
      <c r="M97" s="86">
        <f>_xlfn.IFS($E97&gt;0,VLOOKUP($F97,objets!$A$2:$L4993,6,FALSE)*$E97,$F97="",0,$E97="",VLOOKUP($F97,objets!$A$2:$L4993,6,FALSE))</f>
        <v>0</v>
      </c>
      <c r="N97" s="86">
        <f>_xlfn.IFS($E97&gt;0,VLOOKUP($F97,objets!$A$2:$L4993,6,FALSE)*$E97,$F97="",0,$E97="",VLOOKUP($F97,objets!$A$2:$L4993,6,FALSE))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si="56"/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s="8" customFormat="1" ht="34.5" customHeight="1" x14ac:dyDescent="0.25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_xlfn.IFS($E98&gt;0,VLOOKUP($F98,objets!$A$2:$L4996,6,FALSE)*$E98,$F98="",0,$E98="",VLOOKUP($F98,objets!$A$2:$L4996,6,FALSE))</f>
        <v>0</v>
      </c>
      <c r="I98" s="86">
        <f>_xlfn.IFS($E98&gt;0,VLOOKUP($F98,objets!$A$2:$L4996,6,FALSE)*$E98,$F98="",0,$E98="",VLOOKUP($F98,objets!$A$2:$L4996,6,FALSE))</f>
        <v>0</v>
      </c>
      <c r="J98" s="86">
        <f>_xlfn.IFS($E98&gt;0,VLOOKUP($F98,objets!$A$2:$L4996,6,FALSE)*$E98,$F98="",0,$E98="",VLOOKUP($F98,objets!$A$2:$L4996,6,FALSE))</f>
        <v>0</v>
      </c>
      <c r="K98" s="86">
        <f>_xlfn.IFS($E98&gt;0,VLOOKUP($F98,objets!$A$2:$L4996,6,FALSE)*$E98,$F98="",0,$E98="",VLOOKUP($F98,objets!$A$2:$L4996,6,FALSE))</f>
        <v>0</v>
      </c>
      <c r="L98" s="86">
        <f>_xlfn.IFS($E98&gt;0,VLOOKUP($F98,objets!$A$2:$L4996,6,FALSE)*$E98,$F98="",0,$E98="",VLOOKUP($F98,objets!$A$2:$L4996,6,FALSE))</f>
        <v>0</v>
      </c>
      <c r="M98" s="86">
        <f>_xlfn.IFS($E98&gt;0,VLOOKUP($F98,objets!$A$2:$L4996,6,FALSE)*$E98,$F98="",0,$E98="",VLOOKUP($F98,objets!$A$2:$L4996,6,FALSE))</f>
        <v>0</v>
      </c>
      <c r="N98" s="86">
        <f>_xlfn.IFS($E98&gt;0,VLOOKUP($F98,objets!$A$2:$L4996,6,FALSE)*$E98,$F98="",0,$E98="",VLOOKUP($F98,objets!$A$2:$L4996,6,FALSE))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s="8" customFormat="1" ht="34.5" customHeight="1" x14ac:dyDescent="0.25">
      <c r="A99" s="81"/>
      <c r="B99" s="81"/>
      <c r="C99" s="82"/>
      <c r="D99" s="83"/>
      <c r="E99" s="83"/>
      <c r="F99" s="84"/>
      <c r="G99" s="85">
        <f t="shared" ref="G99" si="57">SUM(H99:N99)</f>
        <v>0</v>
      </c>
      <c r="H99" s="86">
        <f>_xlfn.IFS($E99&gt;0,VLOOKUP($F99,objets!$A$2:$L4997,6,FALSE)*$E99,$F99="",0,$E99="",VLOOKUP($F99,objets!$A$2:$L4997,6,FALSE))</f>
        <v>0</v>
      </c>
      <c r="I99" s="86">
        <f>_xlfn.IFS($E99&gt;0,VLOOKUP($F99,objets!$A$2:$L4997,6,FALSE)*$E99,$F99="",0,$E99="",VLOOKUP($F99,objets!$A$2:$L4997,6,FALSE))</f>
        <v>0</v>
      </c>
      <c r="J99" s="86">
        <f>_xlfn.IFS($E99&gt;0,VLOOKUP($F99,objets!$A$2:$L4997,6,FALSE)*$E99,$F99="",0,$E99="",VLOOKUP($F99,objets!$A$2:$L4997,6,FALSE))</f>
        <v>0</v>
      </c>
      <c r="K99" s="86">
        <f>_xlfn.IFS($E99&gt;0,VLOOKUP($F99,objets!$A$2:$L4997,6,FALSE)*$E99,$F99="",0,$E99="",VLOOKUP($F99,objets!$A$2:$L4997,6,FALSE))</f>
        <v>0</v>
      </c>
      <c r="L99" s="86">
        <f>_xlfn.IFS($E99&gt;0,VLOOKUP($F99,objets!$A$2:$L4997,6,FALSE)*$E99,$F99="",0,$E99="",VLOOKUP($F99,objets!$A$2:$L4997,6,FALSE))</f>
        <v>0</v>
      </c>
      <c r="M99" s="86">
        <f>_xlfn.IFS($E99&gt;0,VLOOKUP($F99,objets!$A$2:$L4997,6,FALSE)*$E99,$F99="",0,$E99="",VLOOKUP($F99,objets!$A$2:$L4997,6,FALSE))</f>
        <v>0</v>
      </c>
      <c r="N99" s="86">
        <f>_xlfn.IFS($E99&gt;0,VLOOKUP($F99,objets!$A$2:$L4997,6,FALSE)*$E99,$F99="",0,$E99="",VLOOKUP($F99,objets!$A$2:$L4997,6,FALSE))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" si="58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s="8" customFormat="1" ht="34.5" customHeight="1" x14ac:dyDescent="0.25">
      <c r="A100" s="81"/>
      <c r="B100" s="81"/>
      <c r="C100" s="82"/>
      <c r="D100" s="83"/>
      <c r="E100" s="83"/>
      <c r="F100" s="97"/>
      <c r="G100" s="85">
        <f>SUM(H100:N100)</f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>SUMPRODUCT(H100:N100,P100:V100)/SUM(H100:N100)</f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s="8" customFormat="1" ht="34.5" customHeight="1" x14ac:dyDescent="0.25">
      <c r="A101" s="81"/>
      <c r="B101" s="81"/>
      <c r="C101" s="82"/>
      <c r="D101" s="83"/>
      <c r="E101" s="83"/>
      <c r="F101" s="84"/>
      <c r="G101" s="85">
        <f t="shared" ref="G101:G103" si="59">SUM(H101:N101)</f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ref="X101:X105" si="60">SUMPRODUCT(H101:N101,P101:V101)/SUM(H101:N101)</f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s="8" customFormat="1" ht="34.5" customHeight="1" x14ac:dyDescent="0.25">
      <c r="A102" s="81"/>
      <c r="B102" s="81"/>
      <c r="C102" s="82"/>
      <c r="D102" s="83"/>
      <c r="E102" s="83"/>
      <c r="F102" s="84"/>
      <c r="G102" s="85">
        <f t="shared" si="59"/>
        <v>0</v>
      </c>
      <c r="H102" s="86">
        <f>_xlfn.IFS($E102&gt;0,VLOOKUP($F102,objets!$A$2:$L4998,6,FALSE)*$E102,$F102="",0,$E102="",VLOOKUP($F102,objets!$A$2:$L4998,6,FALSE))</f>
        <v>0</v>
      </c>
      <c r="I102" s="86">
        <f>_xlfn.IFS($E102&gt;0,VLOOKUP($F102,objets!$A$2:$L4998,6,FALSE)*$E102,$F102="",0,$E102="",VLOOKUP($F102,objets!$A$2:$L4998,6,FALSE))</f>
        <v>0</v>
      </c>
      <c r="J102" s="86">
        <f>_xlfn.IFS($E102&gt;0,VLOOKUP($F102,objets!$A$2:$L4998,6,FALSE)*$E102,$F102="",0,$E102="",VLOOKUP($F102,objets!$A$2:$L4998,6,FALSE))</f>
        <v>0</v>
      </c>
      <c r="K102" s="86">
        <f>_xlfn.IFS($E102&gt;0,VLOOKUP($F102,objets!$A$2:$L4998,6,FALSE)*$E102,$F102="",0,$E102="",VLOOKUP($F102,objets!$A$2:$L4998,6,FALSE))</f>
        <v>0</v>
      </c>
      <c r="L102" s="86">
        <f>_xlfn.IFS($E102&gt;0,VLOOKUP($F102,objets!$A$2:$L4998,6,FALSE)*$E102,$F102="",0,$E102="",VLOOKUP($F102,objets!$A$2:$L4998,6,FALSE))</f>
        <v>0</v>
      </c>
      <c r="M102" s="86">
        <f>_xlfn.IFS($E102&gt;0,VLOOKUP($F102,objets!$A$2:$L4998,6,FALSE)*$E102,$F102="",0,$E102="",VLOOKUP($F102,objets!$A$2:$L4998,6,FALSE))</f>
        <v>0</v>
      </c>
      <c r="N102" s="86">
        <f>_xlfn.IFS($E102&gt;0,VLOOKUP($F102,objets!$A$2:$L4998,6,FALSE)*$E102,$F102="",0,$E102="",VLOOKUP($F102,objets!$A$2:$L4998,6,FALSE))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s="8" customFormat="1" ht="34.5" customHeight="1" x14ac:dyDescent="0.25">
      <c r="A103" s="81"/>
      <c r="B103" s="81"/>
      <c r="C103" s="82"/>
      <c r="D103" s="83"/>
      <c r="E103" s="83"/>
      <c r="F103" s="84"/>
      <c r="G103" s="85">
        <f t="shared" si="59"/>
        <v>0</v>
      </c>
      <c r="H103" s="86">
        <f>_xlfn.IFS($E103&gt;0,VLOOKUP($F103,objets!$A$2:$L4999,6,FALSE)*$E103,$F103="",0,$E103="",VLOOKUP($F103,objets!$A$2:$L4999,6,FALSE))</f>
        <v>0</v>
      </c>
      <c r="I103" s="86">
        <f>_xlfn.IFS($E103&gt;0,VLOOKUP($F103,objets!$A$2:$L4999,6,FALSE)*$E103,$F103="",0,$E103="",VLOOKUP($F103,objets!$A$2:$L4999,6,FALSE))</f>
        <v>0</v>
      </c>
      <c r="J103" s="86">
        <f>_xlfn.IFS($E103&gt;0,VLOOKUP($F103,objets!$A$2:$L4999,6,FALSE)*$E103,$F103="",0,$E103="",VLOOKUP($F103,objets!$A$2:$L4999,6,FALSE))</f>
        <v>0</v>
      </c>
      <c r="K103" s="86">
        <f>_xlfn.IFS($E103&gt;0,VLOOKUP($F103,objets!$A$2:$L4999,6,FALSE)*$E103,$F103="",0,$E103="",VLOOKUP($F103,objets!$A$2:$L4999,6,FALSE))</f>
        <v>0</v>
      </c>
      <c r="L103" s="86">
        <f>_xlfn.IFS($E103&gt;0,VLOOKUP($F103,objets!$A$2:$L4999,6,FALSE)*$E103,$F103="",0,$E103="",VLOOKUP($F103,objets!$A$2:$L4999,6,FALSE))</f>
        <v>0</v>
      </c>
      <c r="M103" s="86">
        <f>_xlfn.IFS($E103&gt;0,VLOOKUP($F103,objets!$A$2:$L4999,6,FALSE)*$E103,$F103="",0,$E103="",VLOOKUP($F103,objets!$A$2:$L4999,6,FALSE))</f>
        <v>0</v>
      </c>
      <c r="N103" s="86">
        <f>_xlfn.IFS($E103&gt;0,VLOOKUP($F103,objets!$A$2:$L4999,6,FALSE)*$E103,$F103="",0,$E103="",VLOOKUP($F103,objets!$A$2:$L4999,6,FALSE))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s="8" customFormat="1" ht="34.5" customHeight="1" x14ac:dyDescent="0.25">
      <c r="A104" s="81"/>
      <c r="B104" s="81"/>
      <c r="C104" s="82"/>
      <c r="D104" s="83"/>
      <c r="E104" s="83"/>
      <c r="F104" s="84"/>
      <c r="G104" s="85">
        <f t="shared" ref="G104:G105" si="61">SUM(H104:N104)</f>
        <v>0</v>
      </c>
      <c r="H104" s="86">
        <f>_xlfn.IFS($E104&gt;0,VLOOKUP($F104,objets!$A$2:$L4994,6,FALSE)*$E104,$F104="",0,$E104="",VLOOKUP($F104,objets!$A$2:$L4994,6,FALSE))</f>
        <v>0</v>
      </c>
      <c r="I104" s="86">
        <f>_xlfn.IFS($E104&gt;0,VLOOKUP($F104,objets!$A$2:$L4994,6,FALSE)*$E104,$F104="",0,$E104="",VLOOKUP($F104,objets!$A$2:$L4994,6,FALSE))</f>
        <v>0</v>
      </c>
      <c r="J104" s="86">
        <f>_xlfn.IFS($E104&gt;0,VLOOKUP($F104,objets!$A$2:$L4994,6,FALSE)*$E104,$F104="",0,$E104="",VLOOKUP($F104,objets!$A$2:$L4994,6,FALSE))</f>
        <v>0</v>
      </c>
      <c r="K104" s="86">
        <f>_xlfn.IFS($E104&gt;0,VLOOKUP($F104,objets!$A$2:$L4994,6,FALSE)*$E104,$F104="",0,$E104="",VLOOKUP($F104,objets!$A$2:$L4994,6,FALSE))</f>
        <v>0</v>
      </c>
      <c r="L104" s="86">
        <f>_xlfn.IFS($E104&gt;0,VLOOKUP($F104,objets!$A$2:$L4994,6,FALSE)*$E104,$F104="",0,$E104="",VLOOKUP($F104,objets!$A$2:$L4994,6,FALSE))</f>
        <v>0</v>
      </c>
      <c r="M104" s="86">
        <f>_xlfn.IFS($E104&gt;0,VLOOKUP($F104,objets!$A$2:$L4994,6,FALSE)*$E104,$F104="",0,$E104="",VLOOKUP($F104,objets!$A$2:$L4994,6,FALSE))</f>
        <v>0</v>
      </c>
      <c r="N104" s="86">
        <f>_xlfn.IFS($E104&gt;0,VLOOKUP($F104,objets!$A$2:$L4994,6,FALSE)*$E104,$F104="",0,$E104="",VLOOKUP($F104,objets!$A$2:$L4994,6,FALSE))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 t="shared" si="60"/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s="8" customFormat="1" ht="34.5" customHeight="1" x14ac:dyDescent="0.25">
      <c r="A105" s="81"/>
      <c r="B105" s="81"/>
      <c r="C105" s="82"/>
      <c r="D105" s="83"/>
      <c r="E105" s="83"/>
      <c r="F105" s="84"/>
      <c r="G105" s="85">
        <f t="shared" si="61"/>
        <v>0</v>
      </c>
      <c r="H105" s="86">
        <f>_xlfn.IFS($E105&gt;0,VLOOKUP($F105,objets!$A$2:$L5003,6,FALSE)*$E105,$F105="",0,$E105="",VLOOKUP($F105,objets!$A$2:$L5003,6,FALSE))</f>
        <v>0</v>
      </c>
      <c r="I105" s="86">
        <f>_xlfn.IFS($E105&gt;0,VLOOKUP($F105,objets!$A$2:$L5003,6,FALSE)*$E105,$F105="",0,$E105="",VLOOKUP($F105,objets!$A$2:$L5003,6,FALSE))</f>
        <v>0</v>
      </c>
      <c r="J105" s="86">
        <f>_xlfn.IFS($E105&gt;0,VLOOKUP($F105,objets!$A$2:$L5003,6,FALSE)*$E105,$F105="",0,$E105="",VLOOKUP($F105,objets!$A$2:$L5003,6,FALSE))</f>
        <v>0</v>
      </c>
      <c r="K105" s="86">
        <f>_xlfn.IFS($E105&gt;0,VLOOKUP($F105,objets!$A$2:$L5003,6,FALSE)*$E105,$F105="",0,$E105="",VLOOKUP($F105,objets!$A$2:$L5003,6,FALSE))</f>
        <v>0</v>
      </c>
      <c r="L105" s="86">
        <f>_xlfn.IFS($E105&gt;0,VLOOKUP($F105,objets!$A$2:$L5003,6,FALSE)*$E105,$F105="",0,$E105="",VLOOKUP($F105,objets!$A$2:$L5003,6,FALSE))</f>
        <v>0</v>
      </c>
      <c r="M105" s="86">
        <f>_xlfn.IFS($E105&gt;0,VLOOKUP($F105,objets!$A$2:$L5003,6,FALSE)*$E105,$F105="",0,$E105="",VLOOKUP($F105,objets!$A$2:$L5003,6,FALSE))</f>
        <v>0</v>
      </c>
      <c r="N105" s="86">
        <f>_xlfn.IFS($E105&gt;0,VLOOKUP($F105,objets!$A$2:$L5003,6,FALSE)*$E105,$F105="",0,$E105="",VLOOKUP($F105,objets!$A$2:$L5003,6,FALSE))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si="60"/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s="8" customFormat="1" ht="34.5" customHeight="1" x14ac:dyDescent="0.25">
      <c r="A106" s="81"/>
      <c r="B106" s="81"/>
      <c r="C106" s="82"/>
      <c r="D106" s="83"/>
      <c r="E106" s="83"/>
      <c r="F106" s="97"/>
      <c r="G106" s="85">
        <f>SUM(H106:N106)</f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>SUMPRODUCT(H106:N106,P106:V106)/SUM(H106:N106)</f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s="8" customFormat="1" ht="34.5" customHeight="1" x14ac:dyDescent="0.25">
      <c r="A107" s="81"/>
      <c r="B107" s="81"/>
      <c r="C107" s="82"/>
      <c r="D107" s="83"/>
      <c r="E107" s="83"/>
      <c r="F107" s="84"/>
      <c r="G107" s="85">
        <f t="shared" ref="G107:G109" si="62">SUM(H107:N107)</f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ref="X107:X109" si="63">SUMPRODUCT(H107:N107,P107:V107)/SUM(H107:N107)</f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s="8" customFormat="1" ht="34.5" customHeight="1" x14ac:dyDescent="0.25">
      <c r="A108" s="81"/>
      <c r="B108" s="81"/>
      <c r="C108" s="82"/>
      <c r="D108" s="83"/>
      <c r="E108" s="83"/>
      <c r="F108" s="84"/>
      <c r="G108" s="85">
        <f t="shared" si="62"/>
        <v>0</v>
      </c>
      <c r="H108" s="86">
        <f>_xlfn.IFS($E108&gt;0,VLOOKUP($F108,objets!$A$2:$L5004,6,FALSE)*$E108,$F108="",0,$E108="",VLOOKUP($F108,objets!$A$2:$L5004,6,FALSE))</f>
        <v>0</v>
      </c>
      <c r="I108" s="86">
        <f>_xlfn.IFS($E108&gt;0,VLOOKUP($F108,objets!$A$2:$L5004,6,FALSE)*$E108,$F108="",0,$E108="",VLOOKUP($F108,objets!$A$2:$L5004,6,FALSE))</f>
        <v>0</v>
      </c>
      <c r="J108" s="86">
        <f>_xlfn.IFS($E108&gt;0,VLOOKUP($F108,objets!$A$2:$L5004,6,FALSE)*$E108,$F108="",0,$E108="",VLOOKUP($F108,objets!$A$2:$L5004,6,FALSE))</f>
        <v>0</v>
      </c>
      <c r="K108" s="86">
        <f>_xlfn.IFS($E108&gt;0,VLOOKUP($F108,objets!$A$2:$L5004,6,FALSE)*$E108,$F108="",0,$E108="",VLOOKUP($F108,objets!$A$2:$L5004,6,FALSE))</f>
        <v>0</v>
      </c>
      <c r="L108" s="86">
        <f>_xlfn.IFS($E108&gt;0,VLOOKUP($F108,objets!$A$2:$L5004,6,FALSE)*$E108,$F108="",0,$E108="",VLOOKUP($F108,objets!$A$2:$L5004,6,FALSE))</f>
        <v>0</v>
      </c>
      <c r="M108" s="86">
        <f>_xlfn.IFS($E108&gt;0,VLOOKUP($F108,objets!$A$2:$L5004,6,FALSE)*$E108,$F108="",0,$E108="",VLOOKUP($F108,objets!$A$2:$L5004,6,FALSE))</f>
        <v>0</v>
      </c>
      <c r="N108" s="86">
        <f>_xlfn.IFS($E108&gt;0,VLOOKUP($F108,objets!$A$2:$L5004,6,FALSE)*$E108,$F108="",0,$E108="",VLOOKUP($F108,objets!$A$2:$L5004,6,FALSE))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 t="shared" si="63"/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s="8" customFormat="1" ht="34.5" customHeight="1" x14ac:dyDescent="0.25">
      <c r="A109" s="81"/>
      <c r="B109" s="81"/>
      <c r="C109" s="82"/>
      <c r="D109" s="83"/>
      <c r="E109" s="83"/>
      <c r="F109" s="84"/>
      <c r="G109" s="85">
        <f t="shared" si="62"/>
        <v>0</v>
      </c>
      <c r="H109" s="86">
        <f>_xlfn.IFS($E109&gt;0,VLOOKUP($F109,objets!$A$2:$L5005,6,FALSE)*$E109,$F109="",0,$E109="",VLOOKUP($F109,objets!$A$2:$L5005,6,FALSE))</f>
        <v>0</v>
      </c>
      <c r="I109" s="86">
        <f>_xlfn.IFS($E109&gt;0,VLOOKUP($F109,objets!$A$2:$L5005,6,FALSE)*$E109,$F109="",0,$E109="",VLOOKUP($F109,objets!$A$2:$L5005,6,FALSE))</f>
        <v>0</v>
      </c>
      <c r="J109" s="86">
        <f>_xlfn.IFS($E109&gt;0,VLOOKUP($F109,objets!$A$2:$L5005,6,FALSE)*$E109,$F109="",0,$E109="",VLOOKUP($F109,objets!$A$2:$L5005,6,FALSE))</f>
        <v>0</v>
      </c>
      <c r="K109" s="86">
        <f>_xlfn.IFS($E109&gt;0,VLOOKUP($F109,objets!$A$2:$L5005,6,FALSE)*$E109,$F109="",0,$E109="",VLOOKUP($F109,objets!$A$2:$L5005,6,FALSE))</f>
        <v>0</v>
      </c>
      <c r="L109" s="86">
        <f>_xlfn.IFS($E109&gt;0,VLOOKUP($F109,objets!$A$2:$L5005,6,FALSE)*$E109,$F109="",0,$E109="",VLOOKUP($F109,objets!$A$2:$L5005,6,FALSE))</f>
        <v>0</v>
      </c>
      <c r="M109" s="86">
        <f>_xlfn.IFS($E109&gt;0,VLOOKUP($F109,objets!$A$2:$L5005,6,FALSE)*$E109,$F109="",0,$E109="",VLOOKUP($F109,objets!$A$2:$L5005,6,FALSE))</f>
        <v>0</v>
      </c>
      <c r="N109" s="86">
        <f>_xlfn.IFS($E109&gt;0,VLOOKUP($F109,objets!$A$2:$L5005,6,FALSE)*$E109,$F109="",0,$E109="",VLOOKUP($F109,objets!$A$2:$L5005,6,FALSE))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si="63"/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s="8" customFormat="1" ht="34.5" customHeight="1" x14ac:dyDescent="0.25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_xlfn.IFS($E110&gt;0,VLOOKUP($F110,objets!$A$2:$L5008,6,FALSE)*$E110,$F110="",0,$E110="",VLOOKUP($F110,objets!$A$2:$L5008,6,FALSE))</f>
        <v>0</v>
      </c>
      <c r="I110" s="86">
        <f>_xlfn.IFS($E110&gt;0,VLOOKUP($F110,objets!$A$2:$L5008,6,FALSE)*$E110,$F110="",0,$E110="",VLOOKUP($F110,objets!$A$2:$L5008,6,FALSE))</f>
        <v>0</v>
      </c>
      <c r="J110" s="86">
        <f>_xlfn.IFS($E110&gt;0,VLOOKUP($F110,objets!$A$2:$L5008,6,FALSE)*$E110,$F110="",0,$E110="",VLOOKUP($F110,objets!$A$2:$L5008,6,FALSE))</f>
        <v>0</v>
      </c>
      <c r="K110" s="86">
        <f>_xlfn.IFS($E110&gt;0,VLOOKUP($F110,objets!$A$2:$L5008,6,FALSE)*$E110,$F110="",0,$E110="",VLOOKUP($F110,objets!$A$2:$L5008,6,FALSE))</f>
        <v>0</v>
      </c>
      <c r="L110" s="86">
        <f>_xlfn.IFS($E110&gt;0,VLOOKUP($F110,objets!$A$2:$L5008,6,FALSE)*$E110,$F110="",0,$E110="",VLOOKUP($F110,objets!$A$2:$L5008,6,FALSE))</f>
        <v>0</v>
      </c>
      <c r="M110" s="86">
        <f>_xlfn.IFS($E110&gt;0,VLOOKUP($F110,objets!$A$2:$L5008,6,FALSE)*$E110,$F110="",0,$E110="",VLOOKUP($F110,objets!$A$2:$L5008,6,FALSE))</f>
        <v>0</v>
      </c>
      <c r="N110" s="86">
        <f>_xlfn.IFS($E110&gt;0,VLOOKUP($F110,objets!$A$2:$L5008,6,FALSE)*$E110,$F110="",0,$E110="",VLOOKUP($F110,objets!$A$2:$L5008,6,FALSE))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s="8" customFormat="1" ht="34.5" customHeight="1" x14ac:dyDescent="0.25">
      <c r="A111" s="81"/>
      <c r="B111" s="81"/>
      <c r="C111" s="82"/>
      <c r="D111" s="83"/>
      <c r="E111" s="83"/>
      <c r="F111" s="84"/>
      <c r="G111" s="85">
        <f t="shared" ref="G111" si="64">SUM(H111:N111)</f>
        <v>0</v>
      </c>
      <c r="H111" s="86">
        <f>_xlfn.IFS($E111&gt;0,VLOOKUP($F111,objets!$A$2:$L5009,6,FALSE)*$E111,$F111="",0,$E111="",VLOOKUP($F111,objets!$A$2:$L5009,6,FALSE))</f>
        <v>0</v>
      </c>
      <c r="I111" s="86">
        <f>_xlfn.IFS($E111&gt;0,VLOOKUP($F111,objets!$A$2:$L5009,6,FALSE)*$E111,$F111="",0,$E111="",VLOOKUP($F111,objets!$A$2:$L5009,6,FALSE))</f>
        <v>0</v>
      </c>
      <c r="J111" s="86">
        <f>_xlfn.IFS($E111&gt;0,VLOOKUP($F111,objets!$A$2:$L5009,6,FALSE)*$E111,$F111="",0,$E111="",VLOOKUP($F111,objets!$A$2:$L5009,6,FALSE))</f>
        <v>0</v>
      </c>
      <c r="K111" s="86">
        <f>_xlfn.IFS($E111&gt;0,VLOOKUP($F111,objets!$A$2:$L5009,6,FALSE)*$E111,$F111="",0,$E111="",VLOOKUP($F111,objets!$A$2:$L5009,6,FALSE))</f>
        <v>0</v>
      </c>
      <c r="L111" s="86">
        <f>_xlfn.IFS($E111&gt;0,VLOOKUP($F111,objets!$A$2:$L5009,6,FALSE)*$E111,$F111="",0,$E111="",VLOOKUP($F111,objets!$A$2:$L5009,6,FALSE))</f>
        <v>0</v>
      </c>
      <c r="M111" s="86">
        <f>_xlfn.IFS($E111&gt;0,VLOOKUP($F111,objets!$A$2:$L5009,6,FALSE)*$E111,$F111="",0,$E111="",VLOOKUP($F111,objets!$A$2:$L5009,6,FALSE))</f>
        <v>0</v>
      </c>
      <c r="N111" s="86">
        <f>_xlfn.IFS($E111&gt;0,VLOOKUP($F111,objets!$A$2:$L5009,6,FALSE)*$E111,$F111="",0,$E111="",VLOOKUP($F111,objets!$A$2:$L5009,6,FALSE))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" si="65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s="8" customFormat="1" ht="34.5" customHeight="1" x14ac:dyDescent="0.25">
      <c r="A112" s="81"/>
      <c r="B112" s="81"/>
      <c r="C112" s="82"/>
      <c r="D112" s="83"/>
      <c r="E112" s="83"/>
      <c r="F112" s="97"/>
      <c r="G112" s="85">
        <f>SUM(H112:N112)</f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>SUMPRODUCT(H112:N112,P112:V112)/SUM(H112:N112)</f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s="8" customFormat="1" ht="34.5" customHeight="1" x14ac:dyDescent="0.25">
      <c r="A113" s="81"/>
      <c r="B113" s="81"/>
      <c r="C113" s="82"/>
      <c r="D113" s="83"/>
      <c r="E113" s="83"/>
      <c r="F113" s="84"/>
      <c r="G113" s="85">
        <f t="shared" ref="G113:G115" si="66">SUM(H113:N113)</f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ref="X113:X115" si="67">SUMPRODUCT(H113:N113,P113:V113)/SUM(H113:N113)</f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s="8" customFormat="1" ht="34.5" customHeight="1" x14ac:dyDescent="0.25">
      <c r="A114" s="81"/>
      <c r="B114" s="81"/>
      <c r="C114" s="82"/>
      <c r="D114" s="83"/>
      <c r="E114" s="83"/>
      <c r="F114" s="84"/>
      <c r="G114" s="85">
        <f t="shared" si="66"/>
        <v>0</v>
      </c>
      <c r="H114" s="86">
        <f>_xlfn.IFS($E114&gt;0,VLOOKUP($F114,objets!$A$2:$L5010,6,FALSE)*$E114,$F114="",0,$E114="",VLOOKUP($F114,objets!$A$2:$L5010,6,FALSE))</f>
        <v>0</v>
      </c>
      <c r="I114" s="86">
        <f>_xlfn.IFS($E114&gt;0,VLOOKUP($F114,objets!$A$2:$L5010,6,FALSE)*$E114,$F114="",0,$E114="",VLOOKUP($F114,objets!$A$2:$L5010,6,FALSE))</f>
        <v>0</v>
      </c>
      <c r="J114" s="86">
        <f>_xlfn.IFS($E114&gt;0,VLOOKUP($F114,objets!$A$2:$L5010,6,FALSE)*$E114,$F114="",0,$E114="",VLOOKUP($F114,objets!$A$2:$L5010,6,FALSE))</f>
        <v>0</v>
      </c>
      <c r="K114" s="86">
        <f>_xlfn.IFS($E114&gt;0,VLOOKUP($F114,objets!$A$2:$L5010,6,FALSE)*$E114,$F114="",0,$E114="",VLOOKUP($F114,objets!$A$2:$L5010,6,FALSE))</f>
        <v>0</v>
      </c>
      <c r="L114" s="86">
        <f>_xlfn.IFS($E114&gt;0,VLOOKUP($F114,objets!$A$2:$L5010,6,FALSE)*$E114,$F114="",0,$E114="",VLOOKUP($F114,objets!$A$2:$L5010,6,FALSE))</f>
        <v>0</v>
      </c>
      <c r="M114" s="86">
        <f>_xlfn.IFS($E114&gt;0,VLOOKUP($F114,objets!$A$2:$L5010,6,FALSE)*$E114,$F114="",0,$E114="",VLOOKUP($F114,objets!$A$2:$L5010,6,FALSE))</f>
        <v>0</v>
      </c>
      <c r="N114" s="86">
        <f>_xlfn.IFS($E114&gt;0,VLOOKUP($F114,objets!$A$2:$L5010,6,FALSE)*$E114,$F114="",0,$E114="",VLOOKUP($F114,objets!$A$2:$L5010,6,FALSE))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 t="shared" si="67"/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s="8" customFormat="1" ht="34.5" customHeight="1" x14ac:dyDescent="0.25">
      <c r="A115" s="81"/>
      <c r="B115" s="81"/>
      <c r="C115" s="82"/>
      <c r="D115" s="83"/>
      <c r="E115" s="83"/>
      <c r="F115" s="84"/>
      <c r="G115" s="85">
        <f t="shared" si="66"/>
        <v>0</v>
      </c>
      <c r="H115" s="86">
        <f>_xlfn.IFS($E115&gt;0,VLOOKUP($F115,objets!$A$2:$L5011,6,FALSE)*$E115,$F115="",0,$E115="",VLOOKUP($F115,objets!$A$2:$L5011,6,FALSE))</f>
        <v>0</v>
      </c>
      <c r="I115" s="86">
        <f>_xlfn.IFS($E115&gt;0,VLOOKUP($F115,objets!$A$2:$L5011,6,FALSE)*$E115,$F115="",0,$E115="",VLOOKUP($F115,objets!$A$2:$L5011,6,FALSE))</f>
        <v>0</v>
      </c>
      <c r="J115" s="86">
        <f>_xlfn.IFS($E115&gt;0,VLOOKUP($F115,objets!$A$2:$L5011,6,FALSE)*$E115,$F115="",0,$E115="",VLOOKUP($F115,objets!$A$2:$L5011,6,FALSE))</f>
        <v>0</v>
      </c>
      <c r="K115" s="86">
        <f>_xlfn.IFS($E115&gt;0,VLOOKUP($F115,objets!$A$2:$L5011,6,FALSE)*$E115,$F115="",0,$E115="",VLOOKUP($F115,objets!$A$2:$L5011,6,FALSE))</f>
        <v>0</v>
      </c>
      <c r="L115" s="86">
        <f>_xlfn.IFS($E115&gt;0,VLOOKUP($F115,objets!$A$2:$L5011,6,FALSE)*$E115,$F115="",0,$E115="",VLOOKUP($F115,objets!$A$2:$L5011,6,FALSE))</f>
        <v>0</v>
      </c>
      <c r="M115" s="86">
        <f>_xlfn.IFS($E115&gt;0,VLOOKUP($F115,objets!$A$2:$L5011,6,FALSE)*$E115,$F115="",0,$E115="",VLOOKUP($F115,objets!$A$2:$L5011,6,FALSE))</f>
        <v>0</v>
      </c>
      <c r="N115" s="86">
        <f>_xlfn.IFS($E115&gt;0,VLOOKUP($F115,objets!$A$2:$L5011,6,FALSE)*$E115,$F115="",0,$E115="",VLOOKUP($F115,objets!$A$2:$L5011,6,FALSE))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si="67"/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s="8" customFormat="1" ht="34.5" customHeight="1" x14ac:dyDescent="0.25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_xlfn.IFS($E116&gt;0,VLOOKUP($F116,objets!$A$2:$L5014,6,FALSE)*$E116,$F116="",0,$E116="",VLOOKUP($F116,objets!$A$2:$L5014,6,FALSE))</f>
        <v>0</v>
      </c>
      <c r="I116" s="86">
        <f>_xlfn.IFS($E116&gt;0,VLOOKUP($F116,objets!$A$2:$L5014,6,FALSE)*$E116,$F116="",0,$E116="",VLOOKUP($F116,objets!$A$2:$L5014,6,FALSE))</f>
        <v>0</v>
      </c>
      <c r="J116" s="86">
        <f>_xlfn.IFS($E116&gt;0,VLOOKUP($F116,objets!$A$2:$L5014,6,FALSE)*$E116,$F116="",0,$E116="",VLOOKUP($F116,objets!$A$2:$L5014,6,FALSE))</f>
        <v>0</v>
      </c>
      <c r="K116" s="86">
        <f>_xlfn.IFS($E116&gt;0,VLOOKUP($F116,objets!$A$2:$L5014,6,FALSE)*$E116,$F116="",0,$E116="",VLOOKUP($F116,objets!$A$2:$L5014,6,FALSE))</f>
        <v>0</v>
      </c>
      <c r="L116" s="86">
        <f>_xlfn.IFS($E116&gt;0,VLOOKUP($F116,objets!$A$2:$L5014,6,FALSE)*$E116,$F116="",0,$E116="",VLOOKUP($F116,objets!$A$2:$L5014,6,FALSE))</f>
        <v>0</v>
      </c>
      <c r="M116" s="86">
        <f>_xlfn.IFS($E116&gt;0,VLOOKUP($F116,objets!$A$2:$L5014,6,FALSE)*$E116,$F116="",0,$E116="",VLOOKUP($F116,objets!$A$2:$L5014,6,FALSE))</f>
        <v>0</v>
      </c>
      <c r="N116" s="86">
        <f>_xlfn.IFS($E116&gt;0,VLOOKUP($F116,objets!$A$2:$L5014,6,FALSE)*$E116,$F116="",0,$E116="",VLOOKUP($F116,objets!$A$2:$L5014,6,FALSE))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s="8" customFormat="1" ht="34.5" customHeight="1" x14ac:dyDescent="0.25">
      <c r="A117" s="81"/>
      <c r="B117" s="81"/>
      <c r="C117" s="82"/>
      <c r="D117" s="83"/>
      <c r="E117" s="83"/>
      <c r="F117" s="84"/>
      <c r="G117" s="85">
        <f t="shared" ref="G117" si="68">SUM(H117:N117)</f>
        <v>0</v>
      </c>
      <c r="H117" s="86">
        <f>_xlfn.IFS($E117&gt;0,VLOOKUP($F117,objets!$A$2:$L5015,6,FALSE)*$E117,$F117="",0,$E117="",VLOOKUP($F117,objets!$A$2:$L5015,6,FALSE))</f>
        <v>0</v>
      </c>
      <c r="I117" s="86">
        <f>_xlfn.IFS($E117&gt;0,VLOOKUP($F117,objets!$A$2:$L5015,6,FALSE)*$E117,$F117="",0,$E117="",VLOOKUP($F117,objets!$A$2:$L5015,6,FALSE))</f>
        <v>0</v>
      </c>
      <c r="J117" s="86">
        <f>_xlfn.IFS($E117&gt;0,VLOOKUP($F117,objets!$A$2:$L5015,6,FALSE)*$E117,$F117="",0,$E117="",VLOOKUP($F117,objets!$A$2:$L5015,6,FALSE))</f>
        <v>0</v>
      </c>
      <c r="K117" s="86">
        <f>_xlfn.IFS($E117&gt;0,VLOOKUP($F117,objets!$A$2:$L5015,6,FALSE)*$E117,$F117="",0,$E117="",VLOOKUP($F117,objets!$A$2:$L5015,6,FALSE))</f>
        <v>0</v>
      </c>
      <c r="L117" s="86">
        <f>_xlfn.IFS($E117&gt;0,VLOOKUP($F117,objets!$A$2:$L5015,6,FALSE)*$E117,$F117="",0,$E117="",VLOOKUP($F117,objets!$A$2:$L5015,6,FALSE))</f>
        <v>0</v>
      </c>
      <c r="M117" s="86">
        <f>_xlfn.IFS($E117&gt;0,VLOOKUP($F117,objets!$A$2:$L5015,6,FALSE)*$E117,$F117="",0,$E117="",VLOOKUP($F117,objets!$A$2:$L5015,6,FALSE))</f>
        <v>0</v>
      </c>
      <c r="N117" s="86">
        <f>_xlfn.IFS($E117&gt;0,VLOOKUP($F117,objets!$A$2:$L5015,6,FALSE)*$E117,$F117="",0,$E117="",VLOOKUP($F117,objets!$A$2:$L5015,6,FALSE))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" si="69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s="8" customFormat="1" ht="34.5" customHeight="1" x14ac:dyDescent="0.25">
      <c r="A118" s="81"/>
      <c r="B118" s="81"/>
      <c r="C118" s="82"/>
      <c r="D118" s="83"/>
      <c r="E118" s="83"/>
      <c r="F118" s="97"/>
      <c r="G118" s="85">
        <f>SUM(H118:N118)</f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>SUMPRODUCT(H118:N118,P118:V118)/SUM(H118:N118)</f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s="8" customFormat="1" ht="34.5" customHeight="1" x14ac:dyDescent="0.25">
      <c r="A119" s="81"/>
      <c r="B119" s="81"/>
      <c r="C119" s="82"/>
      <c r="D119" s="83"/>
      <c r="E119" s="83"/>
      <c r="F119" s="84"/>
      <c r="G119" s="85">
        <f t="shared" ref="G119:G121" si="70">SUM(H119:N119)</f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ref="X119:X121" si="71">SUMPRODUCT(H119:N119,P119:V119)/SUM(H119:N119)</f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s="8" customFormat="1" ht="34.5" customHeight="1" x14ac:dyDescent="0.25">
      <c r="A120" s="81"/>
      <c r="B120" s="81"/>
      <c r="C120" s="82"/>
      <c r="D120" s="83"/>
      <c r="E120" s="83"/>
      <c r="F120" s="84"/>
      <c r="G120" s="85">
        <f t="shared" si="70"/>
        <v>0</v>
      </c>
      <c r="H120" s="86">
        <f>_xlfn.IFS($E120&gt;0,VLOOKUP($F120,objets!$A$2:$L5016,6,FALSE)*$E120,$F120="",0,$E120="",VLOOKUP($F120,objets!$A$2:$L5016,6,FALSE))</f>
        <v>0</v>
      </c>
      <c r="I120" s="86">
        <f>_xlfn.IFS($E120&gt;0,VLOOKUP($F120,objets!$A$2:$L5016,6,FALSE)*$E120,$F120="",0,$E120="",VLOOKUP($F120,objets!$A$2:$L5016,6,FALSE))</f>
        <v>0</v>
      </c>
      <c r="J120" s="86">
        <f>_xlfn.IFS($E120&gt;0,VLOOKUP($F120,objets!$A$2:$L5016,6,FALSE)*$E120,$F120="",0,$E120="",VLOOKUP($F120,objets!$A$2:$L5016,6,FALSE))</f>
        <v>0</v>
      </c>
      <c r="K120" s="86">
        <f>_xlfn.IFS($E120&gt;0,VLOOKUP($F120,objets!$A$2:$L5016,6,FALSE)*$E120,$F120="",0,$E120="",VLOOKUP($F120,objets!$A$2:$L5016,6,FALSE))</f>
        <v>0</v>
      </c>
      <c r="L120" s="86">
        <f>_xlfn.IFS($E120&gt;0,VLOOKUP($F120,objets!$A$2:$L5016,6,FALSE)*$E120,$F120="",0,$E120="",VLOOKUP($F120,objets!$A$2:$L5016,6,FALSE))</f>
        <v>0</v>
      </c>
      <c r="M120" s="86">
        <f>_xlfn.IFS($E120&gt;0,VLOOKUP($F120,objets!$A$2:$L5016,6,FALSE)*$E120,$F120="",0,$E120="",VLOOKUP($F120,objets!$A$2:$L5016,6,FALSE))</f>
        <v>0</v>
      </c>
      <c r="N120" s="86">
        <f>_xlfn.IFS($E120&gt;0,VLOOKUP($F120,objets!$A$2:$L5016,6,FALSE)*$E120,$F120="",0,$E120="",VLOOKUP($F120,objets!$A$2:$L5016,6,FALSE))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 t="shared" si="71"/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s="8" customFormat="1" ht="34.5" customHeight="1" x14ac:dyDescent="0.25">
      <c r="A121" s="81"/>
      <c r="B121" s="81"/>
      <c r="C121" s="82"/>
      <c r="D121" s="83"/>
      <c r="E121" s="83"/>
      <c r="F121" s="84"/>
      <c r="G121" s="85">
        <f t="shared" si="70"/>
        <v>0</v>
      </c>
      <c r="H121" s="86">
        <f>_xlfn.IFS($E121&gt;0,VLOOKUP($F121,objets!$A$2:$L5017,6,FALSE)*$E121,$F121="",0,$E121="",VLOOKUP($F121,objets!$A$2:$L5017,6,FALSE))</f>
        <v>0</v>
      </c>
      <c r="I121" s="86">
        <f>_xlfn.IFS($E121&gt;0,VLOOKUP($F121,objets!$A$2:$L5017,6,FALSE)*$E121,$F121="",0,$E121="",VLOOKUP($F121,objets!$A$2:$L5017,6,FALSE))</f>
        <v>0</v>
      </c>
      <c r="J121" s="86">
        <f>_xlfn.IFS($E121&gt;0,VLOOKUP($F121,objets!$A$2:$L5017,6,FALSE)*$E121,$F121="",0,$E121="",VLOOKUP($F121,objets!$A$2:$L5017,6,FALSE))</f>
        <v>0</v>
      </c>
      <c r="K121" s="86">
        <f>_xlfn.IFS($E121&gt;0,VLOOKUP($F121,objets!$A$2:$L5017,6,FALSE)*$E121,$F121="",0,$E121="",VLOOKUP($F121,objets!$A$2:$L5017,6,FALSE))</f>
        <v>0</v>
      </c>
      <c r="L121" s="86">
        <f>_xlfn.IFS($E121&gt;0,VLOOKUP($F121,objets!$A$2:$L5017,6,FALSE)*$E121,$F121="",0,$E121="",VLOOKUP($F121,objets!$A$2:$L5017,6,FALSE))</f>
        <v>0</v>
      </c>
      <c r="M121" s="86">
        <f>_xlfn.IFS($E121&gt;0,VLOOKUP($F121,objets!$A$2:$L5017,6,FALSE)*$E121,$F121="",0,$E121="",VLOOKUP($F121,objets!$A$2:$L5017,6,FALSE))</f>
        <v>0</v>
      </c>
      <c r="N121" s="86">
        <f>_xlfn.IFS($E121&gt;0,VLOOKUP($F121,objets!$A$2:$L5017,6,FALSE)*$E121,$F121="",0,$E121="",VLOOKUP($F121,objets!$A$2:$L5017,6,FALSE))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si="71"/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s="8" customFormat="1" ht="34.5" customHeight="1" x14ac:dyDescent="0.25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_xlfn.IFS($E122&gt;0,VLOOKUP($F122,objets!$A$2:$L5020,6,FALSE)*$E122,$F122="",0,$E122="",VLOOKUP($F122,objets!$A$2:$L5020,6,FALSE))</f>
        <v>0</v>
      </c>
      <c r="I122" s="86">
        <f>_xlfn.IFS($E122&gt;0,VLOOKUP($F122,objets!$A$2:$L5020,6,FALSE)*$E122,$F122="",0,$E122="",VLOOKUP($F122,objets!$A$2:$L5020,6,FALSE))</f>
        <v>0</v>
      </c>
      <c r="J122" s="86">
        <f>_xlfn.IFS($E122&gt;0,VLOOKUP($F122,objets!$A$2:$L5020,6,FALSE)*$E122,$F122="",0,$E122="",VLOOKUP($F122,objets!$A$2:$L5020,6,FALSE))</f>
        <v>0</v>
      </c>
      <c r="K122" s="86">
        <f>_xlfn.IFS($E122&gt;0,VLOOKUP($F122,objets!$A$2:$L5020,6,FALSE)*$E122,$F122="",0,$E122="",VLOOKUP($F122,objets!$A$2:$L5020,6,FALSE))</f>
        <v>0</v>
      </c>
      <c r="L122" s="86">
        <f>_xlfn.IFS($E122&gt;0,VLOOKUP($F122,objets!$A$2:$L5020,6,FALSE)*$E122,$F122="",0,$E122="",VLOOKUP($F122,objets!$A$2:$L5020,6,FALSE))</f>
        <v>0</v>
      </c>
      <c r="M122" s="86">
        <f>_xlfn.IFS($E122&gt;0,VLOOKUP($F122,objets!$A$2:$L5020,6,FALSE)*$E122,$F122="",0,$E122="",VLOOKUP($F122,objets!$A$2:$L5020,6,FALSE))</f>
        <v>0</v>
      </c>
      <c r="N122" s="86">
        <f>_xlfn.IFS($E122&gt;0,VLOOKUP($F122,objets!$A$2:$L5020,6,FALSE)*$E122,$F122="",0,$E122="",VLOOKUP($F122,objets!$A$2:$L5020,6,FALSE))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s="8" customFormat="1" ht="34.5" customHeight="1" x14ac:dyDescent="0.25">
      <c r="A123" s="81"/>
      <c r="B123" s="81"/>
      <c r="C123" s="82"/>
      <c r="D123" s="83"/>
      <c r="E123" s="83"/>
      <c r="F123" s="84"/>
      <c r="G123" s="85">
        <f t="shared" ref="G123" si="72">SUM(H123:N123)</f>
        <v>0</v>
      </c>
      <c r="H123" s="86">
        <f>_xlfn.IFS($E123&gt;0,VLOOKUP($F123,objets!$A$2:$L5021,6,FALSE)*$E123,$F123="",0,$E123="",VLOOKUP($F123,objets!$A$2:$L5021,6,FALSE))</f>
        <v>0</v>
      </c>
      <c r="I123" s="86">
        <f>_xlfn.IFS($E123&gt;0,VLOOKUP($F123,objets!$A$2:$L5021,6,FALSE)*$E123,$F123="",0,$E123="",VLOOKUP($F123,objets!$A$2:$L5021,6,FALSE))</f>
        <v>0</v>
      </c>
      <c r="J123" s="86">
        <f>_xlfn.IFS($E123&gt;0,VLOOKUP($F123,objets!$A$2:$L5021,6,FALSE)*$E123,$F123="",0,$E123="",VLOOKUP($F123,objets!$A$2:$L5021,6,FALSE))</f>
        <v>0</v>
      </c>
      <c r="K123" s="86">
        <f>_xlfn.IFS($E123&gt;0,VLOOKUP($F123,objets!$A$2:$L5021,6,FALSE)*$E123,$F123="",0,$E123="",VLOOKUP($F123,objets!$A$2:$L5021,6,FALSE))</f>
        <v>0</v>
      </c>
      <c r="L123" s="86">
        <f>_xlfn.IFS($E123&gt;0,VLOOKUP($F123,objets!$A$2:$L5021,6,FALSE)*$E123,$F123="",0,$E123="",VLOOKUP($F123,objets!$A$2:$L5021,6,FALSE))</f>
        <v>0</v>
      </c>
      <c r="M123" s="86">
        <f>_xlfn.IFS($E123&gt;0,VLOOKUP($F123,objets!$A$2:$L5021,6,FALSE)*$E123,$F123="",0,$E123="",VLOOKUP($F123,objets!$A$2:$L5021,6,FALSE))</f>
        <v>0</v>
      </c>
      <c r="N123" s="86">
        <f>_xlfn.IFS($E123&gt;0,VLOOKUP($F123,objets!$A$2:$L5021,6,FALSE)*$E123,$F123="",0,$E123="",VLOOKUP($F123,objets!$A$2:$L5021,6,FALSE))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" si="73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s="8" customFormat="1" ht="34.5" customHeight="1" x14ac:dyDescent="0.25">
      <c r="A124" s="81"/>
      <c r="B124" s="81"/>
      <c r="C124" s="82"/>
      <c r="D124" s="83"/>
      <c r="E124" s="83"/>
      <c r="F124" s="97"/>
      <c r="G124" s="85">
        <f>SUM(H124:N124)</f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>SUMPRODUCT(H124:N124,P124:V124)/SUM(H124:N124)</f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s="8" customFormat="1" ht="34.5" customHeight="1" x14ac:dyDescent="0.25">
      <c r="A125" s="81"/>
      <c r="B125" s="81"/>
      <c r="C125" s="82"/>
      <c r="D125" s="83"/>
      <c r="E125" s="83"/>
      <c r="F125" s="84"/>
      <c r="G125" s="85">
        <f t="shared" ref="G125:G127" si="74">SUM(H125:N125)</f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ref="X125:X129" si="75">SUMPRODUCT(H125:N125,P125:V125)/SUM(H125:N125)</f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s="8" customFormat="1" ht="34.5" customHeight="1" x14ac:dyDescent="0.25">
      <c r="A126" s="81"/>
      <c r="B126" s="81"/>
      <c r="C126" s="82"/>
      <c r="D126" s="83"/>
      <c r="E126" s="83"/>
      <c r="F126" s="84"/>
      <c r="G126" s="85">
        <f t="shared" si="74"/>
        <v>0</v>
      </c>
      <c r="H126" s="86">
        <f>_xlfn.IFS($E126&gt;0,VLOOKUP($F126,objets!$A$2:$L5022,6,FALSE)*$E126,$F126="",0,$E126="",VLOOKUP($F126,objets!$A$2:$L5022,6,FALSE))</f>
        <v>0</v>
      </c>
      <c r="I126" s="86">
        <f>_xlfn.IFS($E126&gt;0,VLOOKUP($F126,objets!$A$2:$L5022,6,FALSE)*$E126,$F126="",0,$E126="",VLOOKUP($F126,objets!$A$2:$L5022,6,FALSE))</f>
        <v>0</v>
      </c>
      <c r="J126" s="86">
        <f>_xlfn.IFS($E126&gt;0,VLOOKUP($F126,objets!$A$2:$L5022,6,FALSE)*$E126,$F126="",0,$E126="",VLOOKUP($F126,objets!$A$2:$L5022,6,FALSE))</f>
        <v>0</v>
      </c>
      <c r="K126" s="86">
        <f>_xlfn.IFS($E126&gt;0,VLOOKUP($F126,objets!$A$2:$L5022,6,FALSE)*$E126,$F126="",0,$E126="",VLOOKUP($F126,objets!$A$2:$L5022,6,FALSE))</f>
        <v>0</v>
      </c>
      <c r="L126" s="86">
        <f>_xlfn.IFS($E126&gt;0,VLOOKUP($F126,objets!$A$2:$L5022,6,FALSE)*$E126,$F126="",0,$E126="",VLOOKUP($F126,objets!$A$2:$L5022,6,FALSE))</f>
        <v>0</v>
      </c>
      <c r="M126" s="86">
        <f>_xlfn.IFS($E126&gt;0,VLOOKUP($F126,objets!$A$2:$L5022,6,FALSE)*$E126,$F126="",0,$E126="",VLOOKUP($F126,objets!$A$2:$L5022,6,FALSE))</f>
        <v>0</v>
      </c>
      <c r="N126" s="86">
        <f>_xlfn.IFS($E126&gt;0,VLOOKUP($F126,objets!$A$2:$L5022,6,FALSE)*$E126,$F126="",0,$E126="",VLOOKUP($F126,objets!$A$2:$L5022,6,FALSE))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s="8" customFormat="1" ht="34.5" customHeight="1" x14ac:dyDescent="0.25">
      <c r="A127" s="81"/>
      <c r="B127" s="81"/>
      <c r="C127" s="82"/>
      <c r="D127" s="83"/>
      <c r="E127" s="83"/>
      <c r="F127" s="84"/>
      <c r="G127" s="85">
        <f t="shared" si="74"/>
        <v>0</v>
      </c>
      <c r="H127" s="86">
        <f>_xlfn.IFS($E127&gt;0,VLOOKUP($F127,objets!$A$2:$L5023,6,FALSE)*$E127,$F127="",0,$E127="",VLOOKUP($F127,objets!$A$2:$L5023,6,FALSE))</f>
        <v>0</v>
      </c>
      <c r="I127" s="86">
        <f>_xlfn.IFS($E127&gt;0,VLOOKUP($F127,objets!$A$2:$L5023,6,FALSE)*$E127,$F127="",0,$E127="",VLOOKUP($F127,objets!$A$2:$L5023,6,FALSE))</f>
        <v>0</v>
      </c>
      <c r="J127" s="86">
        <f>_xlfn.IFS($E127&gt;0,VLOOKUP($F127,objets!$A$2:$L5023,6,FALSE)*$E127,$F127="",0,$E127="",VLOOKUP($F127,objets!$A$2:$L5023,6,FALSE))</f>
        <v>0</v>
      </c>
      <c r="K127" s="86">
        <f>_xlfn.IFS($E127&gt;0,VLOOKUP($F127,objets!$A$2:$L5023,6,FALSE)*$E127,$F127="",0,$E127="",VLOOKUP($F127,objets!$A$2:$L5023,6,FALSE))</f>
        <v>0</v>
      </c>
      <c r="L127" s="86">
        <f>_xlfn.IFS($E127&gt;0,VLOOKUP($F127,objets!$A$2:$L5023,6,FALSE)*$E127,$F127="",0,$E127="",VLOOKUP($F127,objets!$A$2:$L5023,6,FALSE))</f>
        <v>0</v>
      </c>
      <c r="M127" s="86">
        <f>_xlfn.IFS($E127&gt;0,VLOOKUP($F127,objets!$A$2:$L5023,6,FALSE)*$E127,$F127="",0,$E127="",VLOOKUP($F127,objets!$A$2:$L5023,6,FALSE))</f>
        <v>0</v>
      </c>
      <c r="N127" s="86">
        <f>_xlfn.IFS($E127&gt;0,VLOOKUP($F127,objets!$A$2:$L5023,6,FALSE)*$E127,$F127="",0,$E127="",VLOOKUP($F127,objets!$A$2:$L5023,6,FALSE))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s="8" customFormat="1" ht="34.5" customHeight="1" x14ac:dyDescent="0.25">
      <c r="A128" s="81"/>
      <c r="B128" s="81"/>
      <c r="C128" s="82"/>
      <c r="D128" s="83"/>
      <c r="E128" s="83"/>
      <c r="F128" s="84"/>
      <c r="G128" s="85">
        <f t="shared" ref="G128:G129" si="76">SUM(H128:N128)</f>
        <v>0</v>
      </c>
      <c r="H128" s="86">
        <f>_xlfn.IFS($E128&gt;0,VLOOKUP($F128,objets!$A$2:$L5018,6,FALSE)*$E128,$F128="",0,$E128="",VLOOKUP($F128,objets!$A$2:$L5018,6,FALSE))</f>
        <v>0</v>
      </c>
      <c r="I128" s="86">
        <f>_xlfn.IFS($E128&gt;0,VLOOKUP($F128,objets!$A$2:$L5018,6,FALSE)*$E128,$F128="",0,$E128="",VLOOKUP($F128,objets!$A$2:$L5018,6,FALSE))</f>
        <v>0</v>
      </c>
      <c r="J128" s="86">
        <f>_xlfn.IFS($E128&gt;0,VLOOKUP($F128,objets!$A$2:$L5018,6,FALSE)*$E128,$F128="",0,$E128="",VLOOKUP($F128,objets!$A$2:$L5018,6,FALSE))</f>
        <v>0</v>
      </c>
      <c r="K128" s="86">
        <f>_xlfn.IFS($E128&gt;0,VLOOKUP($F128,objets!$A$2:$L5018,6,FALSE)*$E128,$F128="",0,$E128="",VLOOKUP($F128,objets!$A$2:$L5018,6,FALSE))</f>
        <v>0</v>
      </c>
      <c r="L128" s="86">
        <f>_xlfn.IFS($E128&gt;0,VLOOKUP($F128,objets!$A$2:$L5018,6,FALSE)*$E128,$F128="",0,$E128="",VLOOKUP($F128,objets!$A$2:$L5018,6,FALSE))</f>
        <v>0</v>
      </c>
      <c r="M128" s="86">
        <f>_xlfn.IFS($E128&gt;0,VLOOKUP($F128,objets!$A$2:$L5018,6,FALSE)*$E128,$F128="",0,$E128="",VLOOKUP($F128,objets!$A$2:$L5018,6,FALSE))</f>
        <v>0</v>
      </c>
      <c r="N128" s="86">
        <f>_xlfn.IFS($E128&gt;0,VLOOKUP($F128,objets!$A$2:$L5018,6,FALSE)*$E128,$F128="",0,$E128="",VLOOKUP($F128,objets!$A$2:$L5018,6,FALSE))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 t="shared" si="75"/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s="8" customFormat="1" ht="34.5" customHeight="1" x14ac:dyDescent="0.25">
      <c r="A129" s="81"/>
      <c r="B129" s="81"/>
      <c r="C129" s="82"/>
      <c r="D129" s="83"/>
      <c r="E129" s="83"/>
      <c r="F129" s="84"/>
      <c r="G129" s="85">
        <f t="shared" si="76"/>
        <v>0</v>
      </c>
      <c r="H129" s="86">
        <f>_xlfn.IFS($E129&gt;0,VLOOKUP($F129,objets!$A$2:$L5027,6,FALSE)*$E129,$F129="",0,$E129="",VLOOKUP($F129,objets!$A$2:$L5027,6,FALSE))</f>
        <v>0</v>
      </c>
      <c r="I129" s="86">
        <f>_xlfn.IFS($E129&gt;0,VLOOKUP($F129,objets!$A$2:$L5027,6,FALSE)*$E129,$F129="",0,$E129="",VLOOKUP($F129,objets!$A$2:$L5027,6,FALSE))</f>
        <v>0</v>
      </c>
      <c r="J129" s="86">
        <f>_xlfn.IFS($E129&gt;0,VLOOKUP($F129,objets!$A$2:$L5027,6,FALSE)*$E129,$F129="",0,$E129="",VLOOKUP($F129,objets!$A$2:$L5027,6,FALSE))</f>
        <v>0</v>
      </c>
      <c r="K129" s="86">
        <f>_xlfn.IFS($E129&gt;0,VLOOKUP($F129,objets!$A$2:$L5027,6,FALSE)*$E129,$F129="",0,$E129="",VLOOKUP($F129,objets!$A$2:$L5027,6,FALSE))</f>
        <v>0</v>
      </c>
      <c r="L129" s="86">
        <f>_xlfn.IFS($E129&gt;0,VLOOKUP($F129,objets!$A$2:$L5027,6,FALSE)*$E129,$F129="",0,$E129="",VLOOKUP($F129,objets!$A$2:$L5027,6,FALSE))</f>
        <v>0</v>
      </c>
      <c r="M129" s="86">
        <f>_xlfn.IFS($E129&gt;0,VLOOKUP($F129,objets!$A$2:$L5027,6,FALSE)*$E129,$F129="",0,$E129="",VLOOKUP($F129,objets!$A$2:$L5027,6,FALSE))</f>
        <v>0</v>
      </c>
      <c r="N129" s="86">
        <f>_xlfn.IFS($E129&gt;0,VLOOKUP($F129,objets!$A$2:$L5027,6,FALSE)*$E129,$F129="",0,$E129="",VLOOKUP($F129,objets!$A$2:$L5027,6,FALSE))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si="75"/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s="8" customFormat="1" ht="34.5" customHeight="1" x14ac:dyDescent="0.25">
      <c r="A130" s="81"/>
      <c r="B130" s="81"/>
      <c r="C130" s="82"/>
      <c r="D130" s="83"/>
      <c r="E130" s="83"/>
      <c r="F130" s="97"/>
      <c r="G130" s="85">
        <f>SUM(H130:N130)</f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>SUMPRODUCT(H130:N130,P130:V130)/SUM(H130:N130)</f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s="8" customFormat="1" ht="34.5" customHeight="1" x14ac:dyDescent="0.25">
      <c r="A131" s="81"/>
      <c r="B131" s="81"/>
      <c r="C131" s="82"/>
      <c r="D131" s="83"/>
      <c r="E131" s="83"/>
      <c r="F131" s="84"/>
      <c r="G131" s="85">
        <f t="shared" ref="G131:G133" si="77">SUM(H131:N131)</f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ref="X131:X133" si="78">SUMPRODUCT(H131:N131,P131:V131)/SUM(H131:N131)</f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s="8" customFormat="1" ht="34.5" customHeight="1" x14ac:dyDescent="0.25">
      <c r="A132" s="81"/>
      <c r="B132" s="81"/>
      <c r="C132" s="82"/>
      <c r="D132" s="83"/>
      <c r="E132" s="83"/>
      <c r="F132" s="84"/>
      <c r="G132" s="85">
        <f t="shared" si="77"/>
        <v>0</v>
      </c>
      <c r="H132" s="86">
        <f>_xlfn.IFS($E132&gt;0,VLOOKUP($F132,objets!$A$2:$L5028,6,FALSE)*$E132,$F132="",0,$E132="",VLOOKUP($F132,objets!$A$2:$L5028,6,FALSE))</f>
        <v>0</v>
      </c>
      <c r="I132" s="86">
        <f>_xlfn.IFS($E132&gt;0,VLOOKUP($F132,objets!$A$2:$L5028,6,FALSE)*$E132,$F132="",0,$E132="",VLOOKUP($F132,objets!$A$2:$L5028,6,FALSE))</f>
        <v>0</v>
      </c>
      <c r="J132" s="86">
        <f>_xlfn.IFS($E132&gt;0,VLOOKUP($F132,objets!$A$2:$L5028,6,FALSE)*$E132,$F132="",0,$E132="",VLOOKUP($F132,objets!$A$2:$L5028,6,FALSE))</f>
        <v>0</v>
      </c>
      <c r="K132" s="86">
        <f>_xlfn.IFS($E132&gt;0,VLOOKUP($F132,objets!$A$2:$L5028,6,FALSE)*$E132,$F132="",0,$E132="",VLOOKUP($F132,objets!$A$2:$L5028,6,FALSE))</f>
        <v>0</v>
      </c>
      <c r="L132" s="86">
        <f>_xlfn.IFS($E132&gt;0,VLOOKUP($F132,objets!$A$2:$L5028,6,FALSE)*$E132,$F132="",0,$E132="",VLOOKUP($F132,objets!$A$2:$L5028,6,FALSE))</f>
        <v>0</v>
      </c>
      <c r="M132" s="86">
        <f>_xlfn.IFS($E132&gt;0,VLOOKUP($F132,objets!$A$2:$L5028,6,FALSE)*$E132,$F132="",0,$E132="",VLOOKUP($F132,objets!$A$2:$L5028,6,FALSE))</f>
        <v>0</v>
      </c>
      <c r="N132" s="86">
        <f>_xlfn.IFS($E132&gt;0,VLOOKUP($F132,objets!$A$2:$L5028,6,FALSE)*$E132,$F132="",0,$E132="",VLOOKUP($F132,objets!$A$2:$L5028,6,FALSE))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 t="shared" si="78"/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s="8" customFormat="1" ht="34.5" customHeight="1" x14ac:dyDescent="0.25">
      <c r="A133" s="81"/>
      <c r="B133" s="81"/>
      <c r="C133" s="82"/>
      <c r="D133" s="83"/>
      <c r="E133" s="83"/>
      <c r="F133" s="84"/>
      <c r="G133" s="85">
        <f t="shared" si="77"/>
        <v>0</v>
      </c>
      <c r="H133" s="86">
        <f>_xlfn.IFS($E133&gt;0,VLOOKUP($F133,objets!$A$2:$L5029,6,FALSE)*$E133,$F133="",0,$E133="",VLOOKUP($F133,objets!$A$2:$L5029,6,FALSE))</f>
        <v>0</v>
      </c>
      <c r="I133" s="86">
        <f>_xlfn.IFS($E133&gt;0,VLOOKUP($F133,objets!$A$2:$L5029,6,FALSE)*$E133,$F133="",0,$E133="",VLOOKUP($F133,objets!$A$2:$L5029,6,FALSE))</f>
        <v>0</v>
      </c>
      <c r="J133" s="86">
        <f>_xlfn.IFS($E133&gt;0,VLOOKUP($F133,objets!$A$2:$L5029,6,FALSE)*$E133,$F133="",0,$E133="",VLOOKUP($F133,objets!$A$2:$L5029,6,FALSE))</f>
        <v>0</v>
      </c>
      <c r="K133" s="86">
        <f>_xlfn.IFS($E133&gt;0,VLOOKUP($F133,objets!$A$2:$L5029,6,FALSE)*$E133,$F133="",0,$E133="",VLOOKUP($F133,objets!$A$2:$L5029,6,FALSE))</f>
        <v>0</v>
      </c>
      <c r="L133" s="86">
        <f>_xlfn.IFS($E133&gt;0,VLOOKUP($F133,objets!$A$2:$L5029,6,FALSE)*$E133,$F133="",0,$E133="",VLOOKUP($F133,objets!$A$2:$L5029,6,FALSE))</f>
        <v>0</v>
      </c>
      <c r="M133" s="86">
        <f>_xlfn.IFS($E133&gt;0,VLOOKUP($F133,objets!$A$2:$L5029,6,FALSE)*$E133,$F133="",0,$E133="",VLOOKUP($F133,objets!$A$2:$L5029,6,FALSE))</f>
        <v>0</v>
      </c>
      <c r="N133" s="86">
        <f>_xlfn.IFS($E133&gt;0,VLOOKUP($F133,objets!$A$2:$L5029,6,FALSE)*$E133,$F133="",0,$E133="",VLOOKUP($F133,objets!$A$2:$L5029,6,FALSE))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si="78"/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s="8" customFormat="1" ht="34.5" customHeight="1" x14ac:dyDescent="0.25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_xlfn.IFS($E134&gt;0,VLOOKUP($F134,objets!$A$2:$L5032,6,FALSE)*$E134,$F134="",0,$E134="",VLOOKUP($F134,objets!$A$2:$L5032,6,FALSE))</f>
        <v>0</v>
      </c>
      <c r="I134" s="86">
        <f>_xlfn.IFS($E134&gt;0,VLOOKUP($F134,objets!$A$2:$L5032,6,FALSE)*$E134,$F134="",0,$E134="",VLOOKUP($F134,objets!$A$2:$L5032,6,FALSE))</f>
        <v>0</v>
      </c>
      <c r="J134" s="86">
        <f>_xlfn.IFS($E134&gt;0,VLOOKUP($F134,objets!$A$2:$L5032,6,FALSE)*$E134,$F134="",0,$E134="",VLOOKUP($F134,objets!$A$2:$L5032,6,FALSE))</f>
        <v>0</v>
      </c>
      <c r="K134" s="86">
        <f>_xlfn.IFS($E134&gt;0,VLOOKUP($F134,objets!$A$2:$L5032,6,FALSE)*$E134,$F134="",0,$E134="",VLOOKUP($F134,objets!$A$2:$L5032,6,FALSE))</f>
        <v>0</v>
      </c>
      <c r="L134" s="86">
        <f>_xlfn.IFS($E134&gt;0,VLOOKUP($F134,objets!$A$2:$L5032,6,FALSE)*$E134,$F134="",0,$E134="",VLOOKUP($F134,objets!$A$2:$L5032,6,FALSE))</f>
        <v>0</v>
      </c>
      <c r="M134" s="86">
        <f>_xlfn.IFS($E134&gt;0,VLOOKUP($F134,objets!$A$2:$L5032,6,FALSE)*$E134,$F134="",0,$E134="",VLOOKUP($F134,objets!$A$2:$L5032,6,FALSE))</f>
        <v>0</v>
      </c>
      <c r="N134" s="86">
        <f>_xlfn.IFS($E134&gt;0,VLOOKUP($F134,objets!$A$2:$L5032,6,FALSE)*$E134,$F134="",0,$E134="",VLOOKUP($F134,objets!$A$2:$L5032,6,FALSE))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s="8" customFormat="1" ht="34.5" customHeight="1" x14ac:dyDescent="0.25">
      <c r="A135" s="81"/>
      <c r="B135" s="81"/>
      <c r="C135" s="82"/>
      <c r="D135" s="83"/>
      <c r="E135" s="83"/>
      <c r="F135" s="84"/>
      <c r="G135" s="85">
        <f t="shared" ref="G135" si="79">SUM(H135:N135)</f>
        <v>0</v>
      </c>
      <c r="H135" s="86">
        <f>_xlfn.IFS($E135&gt;0,VLOOKUP($F135,objets!$A$2:$L5033,6,FALSE)*$E135,$F135="",0,$E135="",VLOOKUP($F135,objets!$A$2:$L5033,6,FALSE))</f>
        <v>0</v>
      </c>
      <c r="I135" s="86">
        <f>_xlfn.IFS($E135&gt;0,VLOOKUP($F135,objets!$A$2:$L5033,6,FALSE)*$E135,$F135="",0,$E135="",VLOOKUP($F135,objets!$A$2:$L5033,6,FALSE))</f>
        <v>0</v>
      </c>
      <c r="J135" s="86">
        <f>_xlfn.IFS($E135&gt;0,VLOOKUP($F135,objets!$A$2:$L5033,6,FALSE)*$E135,$F135="",0,$E135="",VLOOKUP($F135,objets!$A$2:$L5033,6,FALSE))</f>
        <v>0</v>
      </c>
      <c r="K135" s="86">
        <f>_xlfn.IFS($E135&gt;0,VLOOKUP($F135,objets!$A$2:$L5033,6,FALSE)*$E135,$F135="",0,$E135="",VLOOKUP($F135,objets!$A$2:$L5033,6,FALSE))</f>
        <v>0</v>
      </c>
      <c r="L135" s="86">
        <f>_xlfn.IFS($E135&gt;0,VLOOKUP($F135,objets!$A$2:$L5033,6,FALSE)*$E135,$F135="",0,$E135="",VLOOKUP($F135,objets!$A$2:$L5033,6,FALSE))</f>
        <v>0</v>
      </c>
      <c r="M135" s="86">
        <f>_xlfn.IFS($E135&gt;0,VLOOKUP($F135,objets!$A$2:$L5033,6,FALSE)*$E135,$F135="",0,$E135="",VLOOKUP($F135,objets!$A$2:$L5033,6,FALSE))</f>
        <v>0</v>
      </c>
      <c r="N135" s="86">
        <f>_xlfn.IFS($E135&gt;0,VLOOKUP($F135,objets!$A$2:$L5033,6,FALSE)*$E135,$F135="",0,$E135="",VLOOKUP($F135,objets!$A$2:$L5033,6,FALSE))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" si="80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s="8" customFormat="1" ht="34.5" customHeight="1" x14ac:dyDescent="0.25">
      <c r="A136" s="81"/>
      <c r="B136" s="81"/>
      <c r="C136" s="82"/>
      <c r="D136" s="83"/>
      <c r="E136" s="83"/>
      <c r="F136" s="97"/>
      <c r="G136" s="85">
        <f>SUM(H136:N136)</f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>SUMPRODUCT(H136:N136,P136:V136)/SUM(H136:N136)</f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s="8" customFormat="1" ht="34.5" customHeight="1" x14ac:dyDescent="0.25">
      <c r="A137" s="81"/>
      <c r="B137" s="81"/>
      <c r="C137" s="82"/>
      <c r="D137" s="83"/>
      <c r="E137" s="83"/>
      <c r="F137" s="84"/>
      <c r="G137" s="85">
        <f t="shared" ref="G137:G139" si="81">SUM(H137:N137)</f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ref="X137:X139" si="82">SUMPRODUCT(H137:N137,P137:V137)/SUM(H137:N137)</f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s="8" customFormat="1" ht="34.5" customHeight="1" x14ac:dyDescent="0.25">
      <c r="A138" s="81"/>
      <c r="B138" s="81"/>
      <c r="C138" s="82"/>
      <c r="D138" s="83"/>
      <c r="E138" s="83"/>
      <c r="F138" s="84"/>
      <c r="G138" s="85">
        <f t="shared" si="81"/>
        <v>0</v>
      </c>
      <c r="H138" s="86">
        <f>_xlfn.IFS($E138&gt;0,VLOOKUP($F138,objets!$A$2:$L5034,6,FALSE)*$E138,$F138="",0,$E138="",VLOOKUP($F138,objets!$A$2:$L5034,6,FALSE))</f>
        <v>0</v>
      </c>
      <c r="I138" s="86">
        <f>_xlfn.IFS($E138&gt;0,VLOOKUP($F138,objets!$A$2:$L5034,6,FALSE)*$E138,$F138="",0,$E138="",VLOOKUP($F138,objets!$A$2:$L5034,6,FALSE))</f>
        <v>0</v>
      </c>
      <c r="J138" s="86">
        <f>_xlfn.IFS($E138&gt;0,VLOOKUP($F138,objets!$A$2:$L5034,6,FALSE)*$E138,$F138="",0,$E138="",VLOOKUP($F138,objets!$A$2:$L5034,6,FALSE))</f>
        <v>0</v>
      </c>
      <c r="K138" s="86">
        <f>_xlfn.IFS($E138&gt;0,VLOOKUP($F138,objets!$A$2:$L5034,6,FALSE)*$E138,$F138="",0,$E138="",VLOOKUP($F138,objets!$A$2:$L5034,6,FALSE))</f>
        <v>0</v>
      </c>
      <c r="L138" s="86">
        <f>_xlfn.IFS($E138&gt;0,VLOOKUP($F138,objets!$A$2:$L5034,6,FALSE)*$E138,$F138="",0,$E138="",VLOOKUP($F138,objets!$A$2:$L5034,6,FALSE))</f>
        <v>0</v>
      </c>
      <c r="M138" s="86">
        <f>_xlfn.IFS($E138&gt;0,VLOOKUP($F138,objets!$A$2:$L5034,6,FALSE)*$E138,$F138="",0,$E138="",VLOOKUP($F138,objets!$A$2:$L5034,6,FALSE))</f>
        <v>0</v>
      </c>
      <c r="N138" s="86">
        <f>_xlfn.IFS($E138&gt;0,VLOOKUP($F138,objets!$A$2:$L5034,6,FALSE)*$E138,$F138="",0,$E138="",VLOOKUP($F138,objets!$A$2:$L5034,6,FALSE))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 t="shared" si="82"/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s="8" customFormat="1" ht="34.5" customHeight="1" x14ac:dyDescent="0.25">
      <c r="A139" s="81"/>
      <c r="B139" s="81"/>
      <c r="C139" s="82"/>
      <c r="D139" s="83"/>
      <c r="E139" s="83"/>
      <c r="F139" s="84"/>
      <c r="G139" s="85">
        <f t="shared" si="81"/>
        <v>0</v>
      </c>
      <c r="H139" s="86">
        <f>_xlfn.IFS($E139&gt;0,VLOOKUP($F139,objets!$A$2:$L5035,6,FALSE)*$E139,$F139="",0,$E139="",VLOOKUP($F139,objets!$A$2:$L5035,6,FALSE))</f>
        <v>0</v>
      </c>
      <c r="I139" s="86">
        <f>_xlfn.IFS($E139&gt;0,VLOOKUP($F139,objets!$A$2:$L5035,6,FALSE)*$E139,$F139="",0,$E139="",VLOOKUP($F139,objets!$A$2:$L5035,6,FALSE))</f>
        <v>0</v>
      </c>
      <c r="J139" s="86">
        <f>_xlfn.IFS($E139&gt;0,VLOOKUP($F139,objets!$A$2:$L5035,6,FALSE)*$E139,$F139="",0,$E139="",VLOOKUP($F139,objets!$A$2:$L5035,6,FALSE))</f>
        <v>0</v>
      </c>
      <c r="K139" s="86">
        <f>_xlfn.IFS($E139&gt;0,VLOOKUP($F139,objets!$A$2:$L5035,6,FALSE)*$E139,$F139="",0,$E139="",VLOOKUP($F139,objets!$A$2:$L5035,6,FALSE))</f>
        <v>0</v>
      </c>
      <c r="L139" s="86">
        <f>_xlfn.IFS($E139&gt;0,VLOOKUP($F139,objets!$A$2:$L5035,6,FALSE)*$E139,$F139="",0,$E139="",VLOOKUP($F139,objets!$A$2:$L5035,6,FALSE))</f>
        <v>0</v>
      </c>
      <c r="M139" s="86">
        <f>_xlfn.IFS($E139&gt;0,VLOOKUP($F139,objets!$A$2:$L5035,6,FALSE)*$E139,$F139="",0,$E139="",VLOOKUP($F139,objets!$A$2:$L5035,6,FALSE))</f>
        <v>0</v>
      </c>
      <c r="N139" s="86">
        <f>_xlfn.IFS($E139&gt;0,VLOOKUP($F139,objets!$A$2:$L5035,6,FALSE)*$E139,$F139="",0,$E139="",VLOOKUP($F139,objets!$A$2:$L5035,6,FALSE))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si="82"/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s="8" customFormat="1" ht="34.5" customHeight="1" x14ac:dyDescent="0.25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_xlfn.IFS($E140&gt;0,VLOOKUP($F140,objets!$A$2:$L5038,6,FALSE)*$E140,$F140="",0,$E140="",VLOOKUP($F140,objets!$A$2:$L5038,6,FALSE))</f>
        <v>0</v>
      </c>
      <c r="I140" s="86">
        <f>_xlfn.IFS($E140&gt;0,VLOOKUP($F140,objets!$A$2:$L5038,6,FALSE)*$E140,$F140="",0,$E140="",VLOOKUP($F140,objets!$A$2:$L5038,6,FALSE))</f>
        <v>0</v>
      </c>
      <c r="J140" s="86">
        <f>_xlfn.IFS($E140&gt;0,VLOOKUP($F140,objets!$A$2:$L5038,6,FALSE)*$E140,$F140="",0,$E140="",VLOOKUP($F140,objets!$A$2:$L5038,6,FALSE))</f>
        <v>0</v>
      </c>
      <c r="K140" s="86">
        <f>_xlfn.IFS($E140&gt;0,VLOOKUP($F140,objets!$A$2:$L5038,6,FALSE)*$E140,$F140="",0,$E140="",VLOOKUP($F140,objets!$A$2:$L5038,6,FALSE))</f>
        <v>0</v>
      </c>
      <c r="L140" s="86">
        <f>_xlfn.IFS($E140&gt;0,VLOOKUP($F140,objets!$A$2:$L5038,6,FALSE)*$E140,$F140="",0,$E140="",VLOOKUP($F140,objets!$A$2:$L5038,6,FALSE))</f>
        <v>0</v>
      </c>
      <c r="M140" s="86">
        <f>_xlfn.IFS($E140&gt;0,VLOOKUP($F140,objets!$A$2:$L5038,6,FALSE)*$E140,$F140="",0,$E140="",VLOOKUP($F140,objets!$A$2:$L5038,6,FALSE))</f>
        <v>0</v>
      </c>
      <c r="N140" s="86">
        <f>_xlfn.IFS($E140&gt;0,VLOOKUP($F140,objets!$A$2:$L5038,6,FALSE)*$E140,$F140="",0,$E140="",VLOOKUP($F140,objets!$A$2:$L5038,6,FALSE))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s="8" customFormat="1" ht="34.5" customHeight="1" x14ac:dyDescent="0.25">
      <c r="A141" s="81"/>
      <c r="B141" s="81"/>
      <c r="C141" s="82"/>
      <c r="D141" s="83"/>
      <c r="E141" s="83"/>
      <c r="F141" s="84"/>
      <c r="G141" s="85">
        <f t="shared" ref="G141" si="83">SUM(H141:N141)</f>
        <v>0</v>
      </c>
      <c r="H141" s="86">
        <f>_xlfn.IFS($E141&gt;0,VLOOKUP($F141,objets!$A$2:$L5039,6,FALSE)*$E141,$F141="",0,$E141="",VLOOKUP($F141,objets!$A$2:$L5039,6,FALSE))</f>
        <v>0</v>
      </c>
      <c r="I141" s="86">
        <f>_xlfn.IFS($E141&gt;0,VLOOKUP($F141,objets!$A$2:$L5039,6,FALSE)*$E141,$F141="",0,$E141="",VLOOKUP($F141,objets!$A$2:$L5039,6,FALSE))</f>
        <v>0</v>
      </c>
      <c r="J141" s="86">
        <f>_xlfn.IFS($E141&gt;0,VLOOKUP($F141,objets!$A$2:$L5039,6,FALSE)*$E141,$F141="",0,$E141="",VLOOKUP($F141,objets!$A$2:$L5039,6,FALSE))</f>
        <v>0</v>
      </c>
      <c r="K141" s="86">
        <f>_xlfn.IFS($E141&gt;0,VLOOKUP($F141,objets!$A$2:$L5039,6,FALSE)*$E141,$F141="",0,$E141="",VLOOKUP($F141,objets!$A$2:$L5039,6,FALSE))</f>
        <v>0</v>
      </c>
      <c r="L141" s="86">
        <f>_xlfn.IFS($E141&gt;0,VLOOKUP($F141,objets!$A$2:$L5039,6,FALSE)*$E141,$F141="",0,$E141="",VLOOKUP($F141,objets!$A$2:$L5039,6,FALSE))</f>
        <v>0</v>
      </c>
      <c r="M141" s="86">
        <f>_xlfn.IFS($E141&gt;0,VLOOKUP($F141,objets!$A$2:$L5039,6,FALSE)*$E141,$F141="",0,$E141="",VLOOKUP($F141,objets!$A$2:$L5039,6,FALSE))</f>
        <v>0</v>
      </c>
      <c r="N141" s="86">
        <f>_xlfn.IFS($E141&gt;0,VLOOKUP($F141,objets!$A$2:$L5039,6,FALSE)*$E141,$F141="",0,$E141="",VLOOKUP($F141,objets!$A$2:$L5039,6,FALSE))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" si="84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s="8" customFormat="1" ht="34.5" customHeight="1" x14ac:dyDescent="0.25">
      <c r="A142" s="81"/>
      <c r="B142" s="81"/>
      <c r="C142" s="82"/>
      <c r="D142" s="83"/>
      <c r="E142" s="83"/>
      <c r="F142" s="97"/>
      <c r="G142" s="85">
        <f>SUM(H142:N142)</f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>SUMPRODUCT(H142:N142,P142:V142)/SUM(H142:N142)</f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s="8" customFormat="1" ht="34.5" customHeight="1" x14ac:dyDescent="0.25">
      <c r="A143" s="81"/>
      <c r="B143" s="81"/>
      <c r="C143" s="82"/>
      <c r="D143" s="83"/>
      <c r="E143" s="83"/>
      <c r="F143" s="84"/>
      <c r="G143" s="85">
        <f t="shared" ref="G143:G145" si="85">SUM(H143:N143)</f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ref="X143:X145" si="86">SUMPRODUCT(H143:N143,P143:V143)/SUM(H143:N143)</f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s="8" customFormat="1" ht="34.5" customHeight="1" x14ac:dyDescent="0.25">
      <c r="A144" s="81"/>
      <c r="B144" s="81"/>
      <c r="C144" s="82"/>
      <c r="D144" s="83"/>
      <c r="E144" s="83"/>
      <c r="F144" s="84"/>
      <c r="G144" s="85">
        <f t="shared" si="85"/>
        <v>0</v>
      </c>
      <c r="H144" s="86">
        <f>_xlfn.IFS($E144&gt;0,VLOOKUP($F144,objets!$A$2:$L5040,6,FALSE)*$E144,$F144="",0,$E144="",VLOOKUP($F144,objets!$A$2:$L5040,6,FALSE))</f>
        <v>0</v>
      </c>
      <c r="I144" s="86">
        <f>_xlfn.IFS($E144&gt;0,VLOOKUP($F144,objets!$A$2:$L5040,6,FALSE)*$E144,$F144="",0,$E144="",VLOOKUP($F144,objets!$A$2:$L5040,6,FALSE))</f>
        <v>0</v>
      </c>
      <c r="J144" s="86">
        <f>_xlfn.IFS($E144&gt;0,VLOOKUP($F144,objets!$A$2:$L5040,6,FALSE)*$E144,$F144="",0,$E144="",VLOOKUP($F144,objets!$A$2:$L5040,6,FALSE))</f>
        <v>0</v>
      </c>
      <c r="K144" s="86">
        <f>_xlfn.IFS($E144&gt;0,VLOOKUP($F144,objets!$A$2:$L5040,6,FALSE)*$E144,$F144="",0,$E144="",VLOOKUP($F144,objets!$A$2:$L5040,6,FALSE))</f>
        <v>0</v>
      </c>
      <c r="L144" s="86">
        <f>_xlfn.IFS($E144&gt;0,VLOOKUP($F144,objets!$A$2:$L5040,6,FALSE)*$E144,$F144="",0,$E144="",VLOOKUP($F144,objets!$A$2:$L5040,6,FALSE))</f>
        <v>0</v>
      </c>
      <c r="M144" s="86">
        <f>_xlfn.IFS($E144&gt;0,VLOOKUP($F144,objets!$A$2:$L5040,6,FALSE)*$E144,$F144="",0,$E144="",VLOOKUP($F144,objets!$A$2:$L5040,6,FALSE))</f>
        <v>0</v>
      </c>
      <c r="N144" s="86">
        <f>_xlfn.IFS($E144&gt;0,VLOOKUP($F144,objets!$A$2:$L5040,6,FALSE)*$E144,$F144="",0,$E144="",VLOOKUP($F144,objets!$A$2:$L5040,6,FALSE))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 t="shared" si="86"/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s="8" customFormat="1" ht="34.5" customHeight="1" x14ac:dyDescent="0.25">
      <c r="A145" s="81"/>
      <c r="B145" s="81"/>
      <c r="C145" s="82"/>
      <c r="D145" s="83"/>
      <c r="E145" s="83"/>
      <c r="F145" s="84"/>
      <c r="G145" s="85">
        <f t="shared" si="85"/>
        <v>0</v>
      </c>
      <c r="H145" s="86">
        <f>_xlfn.IFS($E145&gt;0,VLOOKUP($F145,objets!$A$2:$L5041,6,FALSE)*$E145,$F145="",0,$E145="",VLOOKUP($F145,objets!$A$2:$L5041,6,FALSE))</f>
        <v>0</v>
      </c>
      <c r="I145" s="86">
        <f>_xlfn.IFS($E145&gt;0,VLOOKUP($F145,objets!$A$2:$L5041,6,FALSE)*$E145,$F145="",0,$E145="",VLOOKUP($F145,objets!$A$2:$L5041,6,FALSE))</f>
        <v>0</v>
      </c>
      <c r="J145" s="86">
        <f>_xlfn.IFS($E145&gt;0,VLOOKUP($F145,objets!$A$2:$L5041,6,FALSE)*$E145,$F145="",0,$E145="",VLOOKUP($F145,objets!$A$2:$L5041,6,FALSE))</f>
        <v>0</v>
      </c>
      <c r="K145" s="86">
        <f>_xlfn.IFS($E145&gt;0,VLOOKUP($F145,objets!$A$2:$L5041,6,FALSE)*$E145,$F145="",0,$E145="",VLOOKUP($F145,objets!$A$2:$L5041,6,FALSE))</f>
        <v>0</v>
      </c>
      <c r="L145" s="86">
        <f>_xlfn.IFS($E145&gt;0,VLOOKUP($F145,objets!$A$2:$L5041,6,FALSE)*$E145,$F145="",0,$E145="",VLOOKUP($F145,objets!$A$2:$L5041,6,FALSE))</f>
        <v>0</v>
      </c>
      <c r="M145" s="86">
        <f>_xlfn.IFS($E145&gt;0,VLOOKUP($F145,objets!$A$2:$L5041,6,FALSE)*$E145,$F145="",0,$E145="",VLOOKUP($F145,objets!$A$2:$L5041,6,FALSE))</f>
        <v>0</v>
      </c>
      <c r="N145" s="86">
        <f>_xlfn.IFS($E145&gt;0,VLOOKUP($F145,objets!$A$2:$L5041,6,FALSE)*$E145,$F145="",0,$E145="",VLOOKUP($F145,objets!$A$2:$L5041,6,FALSE))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si="86"/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s="8" customFormat="1" ht="34.5" customHeight="1" x14ac:dyDescent="0.25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_xlfn.IFS($E146&gt;0,VLOOKUP($F146,objets!$A$2:$L5044,6,FALSE)*$E146,$F146="",0,$E146="",VLOOKUP($F146,objets!$A$2:$L5044,6,FALSE))</f>
        <v>0</v>
      </c>
      <c r="I146" s="86">
        <f>_xlfn.IFS($E146&gt;0,VLOOKUP($F146,objets!$A$2:$L5044,6,FALSE)*$E146,$F146="",0,$E146="",VLOOKUP($F146,objets!$A$2:$L5044,6,FALSE))</f>
        <v>0</v>
      </c>
      <c r="J146" s="86">
        <f>_xlfn.IFS($E146&gt;0,VLOOKUP($F146,objets!$A$2:$L5044,6,FALSE)*$E146,$F146="",0,$E146="",VLOOKUP($F146,objets!$A$2:$L5044,6,FALSE))</f>
        <v>0</v>
      </c>
      <c r="K146" s="86">
        <f>_xlfn.IFS($E146&gt;0,VLOOKUP($F146,objets!$A$2:$L5044,6,FALSE)*$E146,$F146="",0,$E146="",VLOOKUP($F146,objets!$A$2:$L5044,6,FALSE))</f>
        <v>0</v>
      </c>
      <c r="L146" s="86">
        <f>_xlfn.IFS($E146&gt;0,VLOOKUP($F146,objets!$A$2:$L5044,6,FALSE)*$E146,$F146="",0,$E146="",VLOOKUP($F146,objets!$A$2:$L5044,6,FALSE))</f>
        <v>0</v>
      </c>
      <c r="M146" s="86">
        <f>_xlfn.IFS($E146&gt;0,VLOOKUP($F146,objets!$A$2:$L5044,6,FALSE)*$E146,$F146="",0,$E146="",VLOOKUP($F146,objets!$A$2:$L5044,6,FALSE))</f>
        <v>0</v>
      </c>
      <c r="N146" s="86">
        <f>_xlfn.IFS($E146&gt;0,VLOOKUP($F146,objets!$A$2:$L5044,6,FALSE)*$E146,$F146="",0,$E146="",VLOOKUP($F146,objets!$A$2:$L5044,6,FALSE))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s="8" customFormat="1" ht="34.5" customHeight="1" x14ac:dyDescent="0.25">
      <c r="A147" s="81"/>
      <c r="B147" s="81"/>
      <c r="C147" s="82"/>
      <c r="D147" s="83"/>
      <c r="E147" s="83"/>
      <c r="F147" s="84"/>
      <c r="G147" s="85">
        <f t="shared" ref="G147" si="87">SUM(H147:N147)</f>
        <v>0</v>
      </c>
      <c r="H147" s="86">
        <f>_xlfn.IFS($E147&gt;0,VLOOKUP($F147,objets!$A$2:$L5045,6,FALSE)*$E147,$F147="",0,$E147="",VLOOKUP($F147,objets!$A$2:$L5045,6,FALSE))</f>
        <v>0</v>
      </c>
      <c r="I147" s="86">
        <f>_xlfn.IFS($E147&gt;0,VLOOKUP($F147,objets!$A$2:$L5045,6,FALSE)*$E147,$F147="",0,$E147="",VLOOKUP($F147,objets!$A$2:$L5045,6,FALSE))</f>
        <v>0</v>
      </c>
      <c r="J147" s="86">
        <f>_xlfn.IFS($E147&gt;0,VLOOKUP($F147,objets!$A$2:$L5045,6,FALSE)*$E147,$F147="",0,$E147="",VLOOKUP($F147,objets!$A$2:$L5045,6,FALSE))</f>
        <v>0</v>
      </c>
      <c r="K147" s="86">
        <f>_xlfn.IFS($E147&gt;0,VLOOKUP($F147,objets!$A$2:$L5045,6,FALSE)*$E147,$F147="",0,$E147="",VLOOKUP($F147,objets!$A$2:$L5045,6,FALSE))</f>
        <v>0</v>
      </c>
      <c r="L147" s="86">
        <f>_xlfn.IFS($E147&gt;0,VLOOKUP($F147,objets!$A$2:$L5045,6,FALSE)*$E147,$F147="",0,$E147="",VLOOKUP($F147,objets!$A$2:$L5045,6,FALSE))</f>
        <v>0</v>
      </c>
      <c r="M147" s="86">
        <f>_xlfn.IFS($E147&gt;0,VLOOKUP($F147,objets!$A$2:$L5045,6,FALSE)*$E147,$F147="",0,$E147="",VLOOKUP($F147,objets!$A$2:$L5045,6,FALSE))</f>
        <v>0</v>
      </c>
      <c r="N147" s="86">
        <f>_xlfn.IFS($E147&gt;0,VLOOKUP($F147,objets!$A$2:$L5045,6,FALSE)*$E147,$F147="",0,$E147="",VLOOKUP($F147,objets!$A$2:$L5045,6,FALSE))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" si="88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s="8" customFormat="1" ht="34.5" customHeight="1" x14ac:dyDescent="0.25">
      <c r="A148" s="81"/>
      <c r="B148" s="81"/>
      <c r="C148" s="82"/>
      <c r="D148" s="83"/>
      <c r="E148" s="83"/>
      <c r="F148" s="97"/>
      <c r="G148" s="85">
        <f>SUM(H148:N148)</f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>SUMPRODUCT(H148:N148,P148:V148)/SUM(H148:N148)</f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s="8" customFormat="1" ht="34.5" customHeight="1" x14ac:dyDescent="0.25">
      <c r="A149" s="81"/>
      <c r="B149" s="81"/>
      <c r="C149" s="82"/>
      <c r="D149" s="83"/>
      <c r="E149" s="83"/>
      <c r="F149" s="84"/>
      <c r="G149" s="85">
        <f t="shared" ref="G149:G151" si="89">SUM(H149:N149)</f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ref="X149:X153" si="90">SUMPRODUCT(H149:N149,P149:V149)/SUM(H149:N149)</f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s="8" customFormat="1" ht="34.5" customHeight="1" x14ac:dyDescent="0.25">
      <c r="A150" s="81"/>
      <c r="B150" s="81"/>
      <c r="C150" s="82"/>
      <c r="D150" s="83"/>
      <c r="E150" s="83"/>
      <c r="F150" s="84"/>
      <c r="G150" s="85">
        <f t="shared" si="89"/>
        <v>0</v>
      </c>
      <c r="H150" s="86">
        <f>_xlfn.IFS($E150&gt;0,VLOOKUP($F150,objets!$A$2:$L5046,6,FALSE)*$E150,$F150="",0,$E150="",VLOOKUP($F150,objets!$A$2:$L5046,6,FALSE))</f>
        <v>0</v>
      </c>
      <c r="I150" s="86">
        <f>_xlfn.IFS($E150&gt;0,VLOOKUP($F150,objets!$A$2:$L5046,6,FALSE)*$E150,$F150="",0,$E150="",VLOOKUP($F150,objets!$A$2:$L5046,6,FALSE))</f>
        <v>0</v>
      </c>
      <c r="J150" s="86">
        <f>_xlfn.IFS($E150&gt;0,VLOOKUP($F150,objets!$A$2:$L5046,6,FALSE)*$E150,$F150="",0,$E150="",VLOOKUP($F150,objets!$A$2:$L5046,6,FALSE))</f>
        <v>0</v>
      </c>
      <c r="K150" s="86">
        <f>_xlfn.IFS($E150&gt;0,VLOOKUP($F150,objets!$A$2:$L5046,6,FALSE)*$E150,$F150="",0,$E150="",VLOOKUP($F150,objets!$A$2:$L5046,6,FALSE))</f>
        <v>0</v>
      </c>
      <c r="L150" s="86">
        <f>_xlfn.IFS($E150&gt;0,VLOOKUP($F150,objets!$A$2:$L5046,6,FALSE)*$E150,$F150="",0,$E150="",VLOOKUP($F150,objets!$A$2:$L5046,6,FALSE))</f>
        <v>0</v>
      </c>
      <c r="M150" s="86">
        <f>_xlfn.IFS($E150&gt;0,VLOOKUP($F150,objets!$A$2:$L5046,6,FALSE)*$E150,$F150="",0,$E150="",VLOOKUP($F150,objets!$A$2:$L5046,6,FALSE))</f>
        <v>0</v>
      </c>
      <c r="N150" s="86">
        <f>_xlfn.IFS($E150&gt;0,VLOOKUP($F150,objets!$A$2:$L5046,6,FALSE)*$E150,$F150="",0,$E150="",VLOOKUP($F150,objets!$A$2:$L5046,6,FALSE))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s="8" customFormat="1" ht="34.5" customHeight="1" x14ac:dyDescent="0.25">
      <c r="A151" s="81"/>
      <c r="B151" s="81"/>
      <c r="C151" s="82"/>
      <c r="D151" s="83"/>
      <c r="E151" s="83"/>
      <c r="F151" s="84"/>
      <c r="G151" s="85">
        <f t="shared" si="89"/>
        <v>0</v>
      </c>
      <c r="H151" s="86">
        <f>_xlfn.IFS($E151&gt;0,VLOOKUP($F151,objets!$A$2:$L5047,6,FALSE)*$E151,$F151="",0,$E151="",VLOOKUP($F151,objets!$A$2:$L5047,6,FALSE))</f>
        <v>0</v>
      </c>
      <c r="I151" s="86">
        <f>_xlfn.IFS($E151&gt;0,VLOOKUP($F151,objets!$A$2:$L5047,6,FALSE)*$E151,$F151="",0,$E151="",VLOOKUP($F151,objets!$A$2:$L5047,6,FALSE))</f>
        <v>0</v>
      </c>
      <c r="J151" s="86">
        <f>_xlfn.IFS($E151&gt;0,VLOOKUP($F151,objets!$A$2:$L5047,6,FALSE)*$E151,$F151="",0,$E151="",VLOOKUP($F151,objets!$A$2:$L5047,6,FALSE))</f>
        <v>0</v>
      </c>
      <c r="K151" s="86">
        <f>_xlfn.IFS($E151&gt;0,VLOOKUP($F151,objets!$A$2:$L5047,6,FALSE)*$E151,$F151="",0,$E151="",VLOOKUP($F151,objets!$A$2:$L5047,6,FALSE))</f>
        <v>0</v>
      </c>
      <c r="L151" s="86">
        <f>_xlfn.IFS($E151&gt;0,VLOOKUP($F151,objets!$A$2:$L5047,6,FALSE)*$E151,$F151="",0,$E151="",VLOOKUP($F151,objets!$A$2:$L5047,6,FALSE))</f>
        <v>0</v>
      </c>
      <c r="M151" s="86">
        <f>_xlfn.IFS($E151&gt;0,VLOOKUP($F151,objets!$A$2:$L5047,6,FALSE)*$E151,$F151="",0,$E151="",VLOOKUP($F151,objets!$A$2:$L5047,6,FALSE))</f>
        <v>0</v>
      </c>
      <c r="N151" s="86">
        <f>_xlfn.IFS($E151&gt;0,VLOOKUP($F151,objets!$A$2:$L5047,6,FALSE)*$E151,$F151="",0,$E151="",VLOOKUP($F151,objets!$A$2:$L5047,6,FALSE))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s="8" customFormat="1" ht="34.5" customHeight="1" x14ac:dyDescent="0.25">
      <c r="A152" s="81"/>
      <c r="B152" s="81"/>
      <c r="C152" s="82"/>
      <c r="D152" s="83"/>
      <c r="E152" s="83"/>
      <c r="F152" s="84"/>
      <c r="G152" s="85">
        <f t="shared" ref="G152:G153" si="91">SUM(H152:N152)</f>
        <v>0</v>
      </c>
      <c r="H152" s="86">
        <f>_xlfn.IFS($E152&gt;0,VLOOKUP($F152,objets!$A$2:$L5042,6,FALSE)*$E152,$F152="",0,$E152="",VLOOKUP($F152,objets!$A$2:$L5042,6,FALSE))</f>
        <v>0</v>
      </c>
      <c r="I152" s="86">
        <f>_xlfn.IFS($E152&gt;0,VLOOKUP($F152,objets!$A$2:$L5042,6,FALSE)*$E152,$F152="",0,$E152="",VLOOKUP($F152,objets!$A$2:$L5042,6,FALSE))</f>
        <v>0</v>
      </c>
      <c r="J152" s="86">
        <f>_xlfn.IFS($E152&gt;0,VLOOKUP($F152,objets!$A$2:$L5042,6,FALSE)*$E152,$F152="",0,$E152="",VLOOKUP($F152,objets!$A$2:$L5042,6,FALSE))</f>
        <v>0</v>
      </c>
      <c r="K152" s="86">
        <f>_xlfn.IFS($E152&gt;0,VLOOKUP($F152,objets!$A$2:$L5042,6,FALSE)*$E152,$F152="",0,$E152="",VLOOKUP($F152,objets!$A$2:$L5042,6,FALSE))</f>
        <v>0</v>
      </c>
      <c r="L152" s="86">
        <f>_xlfn.IFS($E152&gt;0,VLOOKUP($F152,objets!$A$2:$L5042,6,FALSE)*$E152,$F152="",0,$E152="",VLOOKUP($F152,objets!$A$2:$L5042,6,FALSE))</f>
        <v>0</v>
      </c>
      <c r="M152" s="86">
        <f>_xlfn.IFS($E152&gt;0,VLOOKUP($F152,objets!$A$2:$L5042,6,FALSE)*$E152,$F152="",0,$E152="",VLOOKUP($F152,objets!$A$2:$L5042,6,FALSE))</f>
        <v>0</v>
      </c>
      <c r="N152" s="86">
        <f>_xlfn.IFS($E152&gt;0,VLOOKUP($F152,objets!$A$2:$L5042,6,FALSE)*$E152,$F152="",0,$E152="",VLOOKUP($F152,objets!$A$2:$L5042,6,FALSE))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 t="shared" si="90"/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s="8" customFormat="1" ht="34.5" customHeight="1" x14ac:dyDescent="0.25">
      <c r="A153" s="81"/>
      <c r="B153" s="81"/>
      <c r="C153" s="82"/>
      <c r="D153" s="83"/>
      <c r="E153" s="83"/>
      <c r="F153" s="84"/>
      <c r="G153" s="85">
        <f t="shared" si="91"/>
        <v>0</v>
      </c>
      <c r="H153" s="86">
        <f>_xlfn.IFS($E153&gt;0,VLOOKUP($F153,objets!$A$2:$L5051,6,FALSE)*$E153,$F153="",0,$E153="",VLOOKUP($F153,objets!$A$2:$L5051,6,FALSE))</f>
        <v>0</v>
      </c>
      <c r="I153" s="86">
        <f>_xlfn.IFS($E153&gt;0,VLOOKUP($F153,objets!$A$2:$L5051,6,FALSE)*$E153,$F153="",0,$E153="",VLOOKUP($F153,objets!$A$2:$L5051,6,FALSE))</f>
        <v>0</v>
      </c>
      <c r="J153" s="86">
        <f>_xlfn.IFS($E153&gt;0,VLOOKUP($F153,objets!$A$2:$L5051,6,FALSE)*$E153,$F153="",0,$E153="",VLOOKUP($F153,objets!$A$2:$L5051,6,FALSE))</f>
        <v>0</v>
      </c>
      <c r="K153" s="86">
        <f>_xlfn.IFS($E153&gt;0,VLOOKUP($F153,objets!$A$2:$L5051,6,FALSE)*$E153,$F153="",0,$E153="",VLOOKUP($F153,objets!$A$2:$L5051,6,FALSE))</f>
        <v>0</v>
      </c>
      <c r="L153" s="86">
        <f>_xlfn.IFS($E153&gt;0,VLOOKUP($F153,objets!$A$2:$L5051,6,FALSE)*$E153,$F153="",0,$E153="",VLOOKUP($F153,objets!$A$2:$L5051,6,FALSE))</f>
        <v>0</v>
      </c>
      <c r="M153" s="86">
        <f>_xlfn.IFS($E153&gt;0,VLOOKUP($F153,objets!$A$2:$L5051,6,FALSE)*$E153,$F153="",0,$E153="",VLOOKUP($F153,objets!$A$2:$L5051,6,FALSE))</f>
        <v>0</v>
      </c>
      <c r="N153" s="86">
        <f>_xlfn.IFS($E153&gt;0,VLOOKUP($F153,objets!$A$2:$L5051,6,FALSE)*$E153,$F153="",0,$E153="",VLOOKUP($F153,objets!$A$2:$L5051,6,FALSE))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si="90"/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s="8" customFormat="1" ht="34.5" customHeight="1" x14ac:dyDescent="0.25">
      <c r="A154" s="81"/>
      <c r="B154" s="81"/>
      <c r="C154" s="82"/>
      <c r="D154" s="83"/>
      <c r="E154" s="83"/>
      <c r="F154" s="97"/>
      <c r="G154" s="85">
        <f>SUM(H154:N154)</f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>SUMPRODUCT(H154:N154,P154:V154)/SUM(H154:N154)</f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s="8" customFormat="1" ht="34.5" customHeight="1" x14ac:dyDescent="0.25">
      <c r="A155" s="81"/>
      <c r="B155" s="81"/>
      <c r="C155" s="82"/>
      <c r="D155" s="83"/>
      <c r="E155" s="83"/>
      <c r="F155" s="84"/>
      <c r="G155" s="85">
        <f t="shared" ref="G155:G157" si="92">SUM(H155:N155)</f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ref="X155:X157" si="93">SUMPRODUCT(H155:N155,P155:V155)/SUM(H155:N155)</f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s="8" customFormat="1" ht="34.5" customHeight="1" x14ac:dyDescent="0.25">
      <c r="A156" s="81"/>
      <c r="B156" s="81"/>
      <c r="C156" s="82"/>
      <c r="D156" s="83"/>
      <c r="E156" s="83"/>
      <c r="F156" s="84"/>
      <c r="G156" s="85">
        <f t="shared" si="92"/>
        <v>0</v>
      </c>
      <c r="H156" s="86">
        <f>_xlfn.IFS($E156&gt;0,VLOOKUP($F156,objets!$A$2:$L5052,6,FALSE)*$E156,$F156="",0,$E156="",VLOOKUP($F156,objets!$A$2:$L5052,6,FALSE))</f>
        <v>0</v>
      </c>
      <c r="I156" s="86">
        <f>_xlfn.IFS($E156&gt;0,VLOOKUP($F156,objets!$A$2:$L5052,6,FALSE)*$E156,$F156="",0,$E156="",VLOOKUP($F156,objets!$A$2:$L5052,6,FALSE))</f>
        <v>0</v>
      </c>
      <c r="J156" s="86">
        <f>_xlfn.IFS($E156&gt;0,VLOOKUP($F156,objets!$A$2:$L5052,6,FALSE)*$E156,$F156="",0,$E156="",VLOOKUP($F156,objets!$A$2:$L5052,6,FALSE))</f>
        <v>0</v>
      </c>
      <c r="K156" s="86">
        <f>_xlfn.IFS($E156&gt;0,VLOOKUP($F156,objets!$A$2:$L5052,6,FALSE)*$E156,$F156="",0,$E156="",VLOOKUP($F156,objets!$A$2:$L5052,6,FALSE))</f>
        <v>0</v>
      </c>
      <c r="L156" s="86">
        <f>_xlfn.IFS($E156&gt;0,VLOOKUP($F156,objets!$A$2:$L5052,6,FALSE)*$E156,$F156="",0,$E156="",VLOOKUP($F156,objets!$A$2:$L5052,6,FALSE))</f>
        <v>0</v>
      </c>
      <c r="M156" s="86">
        <f>_xlfn.IFS($E156&gt;0,VLOOKUP($F156,objets!$A$2:$L5052,6,FALSE)*$E156,$F156="",0,$E156="",VLOOKUP($F156,objets!$A$2:$L5052,6,FALSE))</f>
        <v>0</v>
      </c>
      <c r="N156" s="86">
        <f>_xlfn.IFS($E156&gt;0,VLOOKUP($F156,objets!$A$2:$L5052,6,FALSE)*$E156,$F156="",0,$E156="",VLOOKUP($F156,objets!$A$2:$L5052,6,FALSE))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 t="shared" si="93"/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s="8" customFormat="1" ht="34.5" customHeight="1" x14ac:dyDescent="0.25">
      <c r="A157" s="81"/>
      <c r="B157" s="81"/>
      <c r="C157" s="82"/>
      <c r="D157" s="83"/>
      <c r="E157" s="83"/>
      <c r="F157" s="84"/>
      <c r="G157" s="85">
        <f t="shared" si="92"/>
        <v>0</v>
      </c>
      <c r="H157" s="86">
        <f>_xlfn.IFS($E157&gt;0,VLOOKUP($F157,objets!$A$2:$L5053,6,FALSE)*$E157,$F157="",0,$E157="",VLOOKUP($F157,objets!$A$2:$L5053,6,FALSE))</f>
        <v>0</v>
      </c>
      <c r="I157" s="86">
        <f>_xlfn.IFS($E157&gt;0,VLOOKUP($F157,objets!$A$2:$L5053,6,FALSE)*$E157,$F157="",0,$E157="",VLOOKUP($F157,objets!$A$2:$L5053,6,FALSE))</f>
        <v>0</v>
      </c>
      <c r="J157" s="86">
        <f>_xlfn.IFS($E157&gt;0,VLOOKUP($F157,objets!$A$2:$L5053,6,FALSE)*$E157,$F157="",0,$E157="",VLOOKUP($F157,objets!$A$2:$L5053,6,FALSE))</f>
        <v>0</v>
      </c>
      <c r="K157" s="86">
        <f>_xlfn.IFS($E157&gt;0,VLOOKUP($F157,objets!$A$2:$L5053,6,FALSE)*$E157,$F157="",0,$E157="",VLOOKUP($F157,objets!$A$2:$L5053,6,FALSE))</f>
        <v>0</v>
      </c>
      <c r="L157" s="86">
        <f>_xlfn.IFS($E157&gt;0,VLOOKUP($F157,objets!$A$2:$L5053,6,FALSE)*$E157,$F157="",0,$E157="",VLOOKUP($F157,objets!$A$2:$L5053,6,FALSE))</f>
        <v>0</v>
      </c>
      <c r="M157" s="86">
        <f>_xlfn.IFS($E157&gt;0,VLOOKUP($F157,objets!$A$2:$L5053,6,FALSE)*$E157,$F157="",0,$E157="",VLOOKUP($F157,objets!$A$2:$L5053,6,FALSE))</f>
        <v>0</v>
      </c>
      <c r="N157" s="86">
        <f>_xlfn.IFS($E157&gt;0,VLOOKUP($F157,objets!$A$2:$L5053,6,FALSE)*$E157,$F157="",0,$E157="",VLOOKUP($F157,objets!$A$2:$L5053,6,FALSE))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si="93"/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s="8" customFormat="1" ht="34.5" customHeight="1" x14ac:dyDescent="0.25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_xlfn.IFS($E158&gt;0,VLOOKUP($F158,objets!$A$2:$L5056,6,FALSE)*$E158,$F158="",0,$E158="",VLOOKUP($F158,objets!$A$2:$L5056,6,FALSE))</f>
        <v>0</v>
      </c>
      <c r="I158" s="86">
        <f>_xlfn.IFS($E158&gt;0,VLOOKUP($F158,objets!$A$2:$L5056,6,FALSE)*$E158,$F158="",0,$E158="",VLOOKUP($F158,objets!$A$2:$L5056,6,FALSE))</f>
        <v>0</v>
      </c>
      <c r="J158" s="86">
        <f>_xlfn.IFS($E158&gt;0,VLOOKUP($F158,objets!$A$2:$L5056,6,FALSE)*$E158,$F158="",0,$E158="",VLOOKUP($F158,objets!$A$2:$L5056,6,FALSE))</f>
        <v>0</v>
      </c>
      <c r="K158" s="86">
        <f>_xlfn.IFS($E158&gt;0,VLOOKUP($F158,objets!$A$2:$L5056,6,FALSE)*$E158,$F158="",0,$E158="",VLOOKUP($F158,objets!$A$2:$L5056,6,FALSE))</f>
        <v>0</v>
      </c>
      <c r="L158" s="86">
        <f>_xlfn.IFS($E158&gt;0,VLOOKUP($F158,objets!$A$2:$L5056,6,FALSE)*$E158,$F158="",0,$E158="",VLOOKUP($F158,objets!$A$2:$L5056,6,FALSE))</f>
        <v>0</v>
      </c>
      <c r="M158" s="86">
        <f>_xlfn.IFS($E158&gt;0,VLOOKUP($F158,objets!$A$2:$L5056,6,FALSE)*$E158,$F158="",0,$E158="",VLOOKUP($F158,objets!$A$2:$L5056,6,FALSE))</f>
        <v>0</v>
      </c>
      <c r="N158" s="86">
        <f>_xlfn.IFS($E158&gt;0,VLOOKUP($F158,objets!$A$2:$L5056,6,FALSE)*$E158,$F158="",0,$E158="",VLOOKUP($F158,objets!$A$2:$L5056,6,FALSE))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s="8" customFormat="1" ht="34.5" customHeight="1" x14ac:dyDescent="0.25">
      <c r="A159" s="81"/>
      <c r="B159" s="81"/>
      <c r="C159" s="82"/>
      <c r="D159" s="83"/>
      <c r="E159" s="83"/>
      <c r="F159" s="84"/>
      <c r="G159" s="85">
        <f t="shared" ref="G159" si="94">SUM(H159:N159)</f>
        <v>0</v>
      </c>
      <c r="H159" s="86">
        <f>_xlfn.IFS($E159&gt;0,VLOOKUP($F159,objets!$A$2:$L5057,6,FALSE)*$E159,$F159="",0,$E159="",VLOOKUP($F159,objets!$A$2:$L5057,6,FALSE))</f>
        <v>0</v>
      </c>
      <c r="I159" s="86">
        <f>_xlfn.IFS($E159&gt;0,VLOOKUP($F159,objets!$A$2:$L5057,6,FALSE)*$E159,$F159="",0,$E159="",VLOOKUP($F159,objets!$A$2:$L5057,6,FALSE))</f>
        <v>0</v>
      </c>
      <c r="J159" s="86">
        <f>_xlfn.IFS($E159&gt;0,VLOOKUP($F159,objets!$A$2:$L5057,6,FALSE)*$E159,$F159="",0,$E159="",VLOOKUP($F159,objets!$A$2:$L5057,6,FALSE))</f>
        <v>0</v>
      </c>
      <c r="K159" s="86">
        <f>_xlfn.IFS($E159&gt;0,VLOOKUP($F159,objets!$A$2:$L5057,6,FALSE)*$E159,$F159="",0,$E159="",VLOOKUP($F159,objets!$A$2:$L5057,6,FALSE))</f>
        <v>0</v>
      </c>
      <c r="L159" s="86">
        <f>_xlfn.IFS($E159&gt;0,VLOOKUP($F159,objets!$A$2:$L5057,6,FALSE)*$E159,$F159="",0,$E159="",VLOOKUP($F159,objets!$A$2:$L5057,6,FALSE))</f>
        <v>0</v>
      </c>
      <c r="M159" s="86">
        <f>_xlfn.IFS($E159&gt;0,VLOOKUP($F159,objets!$A$2:$L5057,6,FALSE)*$E159,$F159="",0,$E159="",VLOOKUP($F159,objets!$A$2:$L5057,6,FALSE))</f>
        <v>0</v>
      </c>
      <c r="N159" s="86">
        <f>_xlfn.IFS($E159&gt;0,VLOOKUP($F159,objets!$A$2:$L5057,6,FALSE)*$E159,$F159="",0,$E159="",VLOOKUP($F159,objets!$A$2:$L5057,6,FALSE))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" si="95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s="8" customFormat="1" ht="34.5" customHeight="1" x14ac:dyDescent="0.25">
      <c r="A160" s="81"/>
      <c r="B160" s="81"/>
      <c r="C160" s="82"/>
      <c r="D160" s="83"/>
      <c r="E160" s="83"/>
      <c r="F160" s="97"/>
      <c r="G160" s="85">
        <f>SUM(H160:N160)</f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>SUMPRODUCT(H160:N160,P160:V160)/SUM(H160:N160)</f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s="8" customFormat="1" ht="34.5" customHeight="1" x14ac:dyDescent="0.25">
      <c r="A161" s="81"/>
      <c r="B161" s="81"/>
      <c r="C161" s="82"/>
      <c r="D161" s="83"/>
      <c r="E161" s="83"/>
      <c r="F161" s="84"/>
      <c r="G161" s="85">
        <f t="shared" ref="G161:G163" si="96">SUM(H161:N161)</f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ref="X161:X163" si="97">SUMPRODUCT(H161:N161,P161:V161)/SUM(H161:N161)</f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s="8" customFormat="1" ht="34.5" customHeight="1" x14ac:dyDescent="0.25">
      <c r="A162" s="81"/>
      <c r="B162" s="81"/>
      <c r="C162" s="82"/>
      <c r="D162" s="83"/>
      <c r="E162" s="83"/>
      <c r="F162" s="84"/>
      <c r="G162" s="85">
        <f t="shared" si="96"/>
        <v>0</v>
      </c>
      <c r="H162" s="86">
        <f>_xlfn.IFS($E162&gt;0,VLOOKUP($F162,objets!$A$2:$L5058,6,FALSE)*$E162,$F162="",0,$E162="",VLOOKUP($F162,objets!$A$2:$L5058,6,FALSE))</f>
        <v>0</v>
      </c>
      <c r="I162" s="86">
        <f>_xlfn.IFS($E162&gt;0,VLOOKUP($F162,objets!$A$2:$L5058,6,FALSE)*$E162,$F162="",0,$E162="",VLOOKUP($F162,objets!$A$2:$L5058,6,FALSE))</f>
        <v>0</v>
      </c>
      <c r="J162" s="86">
        <f>_xlfn.IFS($E162&gt;0,VLOOKUP($F162,objets!$A$2:$L5058,6,FALSE)*$E162,$F162="",0,$E162="",VLOOKUP($F162,objets!$A$2:$L5058,6,FALSE))</f>
        <v>0</v>
      </c>
      <c r="K162" s="86">
        <f>_xlfn.IFS($E162&gt;0,VLOOKUP($F162,objets!$A$2:$L5058,6,FALSE)*$E162,$F162="",0,$E162="",VLOOKUP($F162,objets!$A$2:$L5058,6,FALSE))</f>
        <v>0</v>
      </c>
      <c r="L162" s="86">
        <f>_xlfn.IFS($E162&gt;0,VLOOKUP($F162,objets!$A$2:$L5058,6,FALSE)*$E162,$F162="",0,$E162="",VLOOKUP($F162,objets!$A$2:$L5058,6,FALSE))</f>
        <v>0</v>
      </c>
      <c r="M162" s="86">
        <f>_xlfn.IFS($E162&gt;0,VLOOKUP($F162,objets!$A$2:$L5058,6,FALSE)*$E162,$F162="",0,$E162="",VLOOKUP($F162,objets!$A$2:$L5058,6,FALSE))</f>
        <v>0</v>
      </c>
      <c r="N162" s="86">
        <f>_xlfn.IFS($E162&gt;0,VLOOKUP($F162,objets!$A$2:$L5058,6,FALSE)*$E162,$F162="",0,$E162="",VLOOKUP($F162,objets!$A$2:$L5058,6,FALSE))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 t="shared" si="97"/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s="8" customFormat="1" ht="34.5" customHeight="1" x14ac:dyDescent="0.25">
      <c r="A163" s="81"/>
      <c r="B163" s="81"/>
      <c r="C163" s="82"/>
      <c r="D163" s="83"/>
      <c r="E163" s="83"/>
      <c r="F163" s="84"/>
      <c r="G163" s="85">
        <f t="shared" si="96"/>
        <v>0</v>
      </c>
      <c r="H163" s="86">
        <f>_xlfn.IFS($E163&gt;0,VLOOKUP($F163,objets!$A$2:$L5059,6,FALSE)*$E163,$F163="",0,$E163="",VLOOKUP($F163,objets!$A$2:$L5059,6,FALSE))</f>
        <v>0</v>
      </c>
      <c r="I163" s="86">
        <f>_xlfn.IFS($E163&gt;0,VLOOKUP($F163,objets!$A$2:$L5059,6,FALSE)*$E163,$F163="",0,$E163="",VLOOKUP($F163,objets!$A$2:$L5059,6,FALSE))</f>
        <v>0</v>
      </c>
      <c r="J163" s="86">
        <f>_xlfn.IFS($E163&gt;0,VLOOKUP($F163,objets!$A$2:$L5059,6,FALSE)*$E163,$F163="",0,$E163="",VLOOKUP($F163,objets!$A$2:$L5059,6,FALSE))</f>
        <v>0</v>
      </c>
      <c r="K163" s="86">
        <f>_xlfn.IFS($E163&gt;0,VLOOKUP($F163,objets!$A$2:$L5059,6,FALSE)*$E163,$F163="",0,$E163="",VLOOKUP($F163,objets!$A$2:$L5059,6,FALSE))</f>
        <v>0</v>
      </c>
      <c r="L163" s="86">
        <f>_xlfn.IFS($E163&gt;0,VLOOKUP($F163,objets!$A$2:$L5059,6,FALSE)*$E163,$F163="",0,$E163="",VLOOKUP($F163,objets!$A$2:$L5059,6,FALSE))</f>
        <v>0</v>
      </c>
      <c r="M163" s="86">
        <f>_xlfn.IFS($E163&gt;0,VLOOKUP($F163,objets!$A$2:$L5059,6,FALSE)*$E163,$F163="",0,$E163="",VLOOKUP($F163,objets!$A$2:$L5059,6,FALSE))</f>
        <v>0</v>
      </c>
      <c r="N163" s="86">
        <f>_xlfn.IFS($E163&gt;0,VLOOKUP($F163,objets!$A$2:$L5059,6,FALSE)*$E163,$F163="",0,$E163="",VLOOKUP($F163,objets!$A$2:$L5059,6,FALSE))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si="97"/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s="8" customFormat="1" ht="34.5" customHeight="1" x14ac:dyDescent="0.25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_xlfn.IFS($E164&gt;0,VLOOKUP($F164,objets!$A$2:$L5062,6,FALSE)*$E164,$F164="",0,$E164="",VLOOKUP($F164,objets!$A$2:$L5062,6,FALSE))</f>
        <v>0</v>
      </c>
      <c r="I164" s="86">
        <f>_xlfn.IFS($E164&gt;0,VLOOKUP($F164,objets!$A$2:$L5062,6,FALSE)*$E164,$F164="",0,$E164="",VLOOKUP($F164,objets!$A$2:$L5062,6,FALSE))</f>
        <v>0</v>
      </c>
      <c r="J164" s="86">
        <f>_xlfn.IFS($E164&gt;0,VLOOKUP($F164,objets!$A$2:$L5062,6,FALSE)*$E164,$F164="",0,$E164="",VLOOKUP($F164,objets!$A$2:$L5062,6,FALSE))</f>
        <v>0</v>
      </c>
      <c r="K164" s="86">
        <f>_xlfn.IFS($E164&gt;0,VLOOKUP($F164,objets!$A$2:$L5062,6,FALSE)*$E164,$F164="",0,$E164="",VLOOKUP($F164,objets!$A$2:$L5062,6,FALSE))</f>
        <v>0</v>
      </c>
      <c r="L164" s="86">
        <f>_xlfn.IFS($E164&gt;0,VLOOKUP($F164,objets!$A$2:$L5062,6,FALSE)*$E164,$F164="",0,$E164="",VLOOKUP($F164,objets!$A$2:$L5062,6,FALSE))</f>
        <v>0</v>
      </c>
      <c r="M164" s="86">
        <f>_xlfn.IFS($E164&gt;0,VLOOKUP($F164,objets!$A$2:$L5062,6,FALSE)*$E164,$F164="",0,$E164="",VLOOKUP($F164,objets!$A$2:$L5062,6,FALSE))</f>
        <v>0</v>
      </c>
      <c r="N164" s="86">
        <f>_xlfn.IFS($E164&gt;0,VLOOKUP($F164,objets!$A$2:$L5062,6,FALSE)*$E164,$F164="",0,$E164="",VLOOKUP($F164,objets!$A$2:$L5062,6,FALSE))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s="8" customFormat="1" ht="34.5" customHeight="1" x14ac:dyDescent="0.25">
      <c r="A165" s="81"/>
      <c r="B165" s="81"/>
      <c r="C165" s="82"/>
      <c r="D165" s="83"/>
      <c r="E165" s="83"/>
      <c r="F165" s="84"/>
      <c r="G165" s="85">
        <f t="shared" ref="G165" si="98">SUM(H165:N165)</f>
        <v>0</v>
      </c>
      <c r="H165" s="86">
        <f>_xlfn.IFS($E165&gt;0,VLOOKUP($F165,objets!$A$2:$L5063,6,FALSE)*$E165,$F165="",0,$E165="",VLOOKUP($F165,objets!$A$2:$L5063,6,FALSE))</f>
        <v>0</v>
      </c>
      <c r="I165" s="86">
        <f>_xlfn.IFS($E165&gt;0,VLOOKUP($F165,objets!$A$2:$L5063,6,FALSE)*$E165,$F165="",0,$E165="",VLOOKUP($F165,objets!$A$2:$L5063,6,FALSE))</f>
        <v>0</v>
      </c>
      <c r="J165" s="86">
        <f>_xlfn.IFS($E165&gt;0,VLOOKUP($F165,objets!$A$2:$L5063,6,FALSE)*$E165,$F165="",0,$E165="",VLOOKUP($F165,objets!$A$2:$L5063,6,FALSE))</f>
        <v>0</v>
      </c>
      <c r="K165" s="86">
        <f>_xlfn.IFS($E165&gt;0,VLOOKUP($F165,objets!$A$2:$L5063,6,FALSE)*$E165,$F165="",0,$E165="",VLOOKUP($F165,objets!$A$2:$L5063,6,FALSE))</f>
        <v>0</v>
      </c>
      <c r="L165" s="86">
        <f>_xlfn.IFS($E165&gt;0,VLOOKUP($F165,objets!$A$2:$L5063,6,FALSE)*$E165,$F165="",0,$E165="",VLOOKUP($F165,objets!$A$2:$L5063,6,FALSE))</f>
        <v>0</v>
      </c>
      <c r="M165" s="86">
        <f>_xlfn.IFS($E165&gt;0,VLOOKUP($F165,objets!$A$2:$L5063,6,FALSE)*$E165,$F165="",0,$E165="",VLOOKUP($F165,objets!$A$2:$L5063,6,FALSE))</f>
        <v>0</v>
      </c>
      <c r="N165" s="86">
        <f>_xlfn.IFS($E165&gt;0,VLOOKUP($F165,objets!$A$2:$L5063,6,FALSE)*$E165,$F165="",0,$E165="",VLOOKUP($F165,objets!$A$2:$L5063,6,FALSE))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" si="99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s="8" customFormat="1" ht="34.5" customHeight="1" x14ac:dyDescent="0.25">
      <c r="A166" s="81"/>
      <c r="B166" s="81"/>
      <c r="C166" s="82"/>
      <c r="D166" s="83"/>
      <c r="E166" s="83"/>
      <c r="F166" s="97"/>
      <c r="G166" s="85">
        <f>SUM(H166:N166)</f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>SUMPRODUCT(H166:N166,P166:V166)/SUM(H166:N166)</f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s="8" customFormat="1" ht="34.5" customHeight="1" x14ac:dyDescent="0.25">
      <c r="A167" s="81"/>
      <c r="B167" s="81"/>
      <c r="C167" s="82"/>
      <c r="D167" s="83"/>
      <c r="E167" s="83"/>
      <c r="F167" s="84"/>
      <c r="G167" s="85">
        <f t="shared" ref="G167:G169" si="100">SUM(H167:N167)</f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ref="X167:X169" si="101">SUMPRODUCT(H167:N167,P167:V167)/SUM(H167:N167)</f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s="8" customFormat="1" ht="34.5" customHeight="1" x14ac:dyDescent="0.25">
      <c r="A168" s="81"/>
      <c r="B168" s="81"/>
      <c r="C168" s="82"/>
      <c r="D168" s="83"/>
      <c r="E168" s="83"/>
      <c r="F168" s="84"/>
      <c r="G168" s="85">
        <f t="shared" si="100"/>
        <v>0</v>
      </c>
      <c r="H168" s="86">
        <f>_xlfn.IFS($E168&gt;0,VLOOKUP($F168,objets!$A$2:$L5064,6,FALSE)*$E168,$F168="",0,$E168="",VLOOKUP($F168,objets!$A$2:$L5064,6,FALSE))</f>
        <v>0</v>
      </c>
      <c r="I168" s="86">
        <f>_xlfn.IFS($E168&gt;0,VLOOKUP($F168,objets!$A$2:$L5064,6,FALSE)*$E168,$F168="",0,$E168="",VLOOKUP($F168,objets!$A$2:$L5064,6,FALSE))</f>
        <v>0</v>
      </c>
      <c r="J168" s="86">
        <f>_xlfn.IFS($E168&gt;0,VLOOKUP($F168,objets!$A$2:$L5064,6,FALSE)*$E168,$F168="",0,$E168="",VLOOKUP($F168,objets!$A$2:$L5064,6,FALSE))</f>
        <v>0</v>
      </c>
      <c r="K168" s="86">
        <f>_xlfn.IFS($E168&gt;0,VLOOKUP($F168,objets!$A$2:$L5064,6,FALSE)*$E168,$F168="",0,$E168="",VLOOKUP($F168,objets!$A$2:$L5064,6,FALSE))</f>
        <v>0</v>
      </c>
      <c r="L168" s="86">
        <f>_xlfn.IFS($E168&gt;0,VLOOKUP($F168,objets!$A$2:$L5064,6,FALSE)*$E168,$F168="",0,$E168="",VLOOKUP($F168,objets!$A$2:$L5064,6,FALSE))</f>
        <v>0</v>
      </c>
      <c r="M168" s="86">
        <f>_xlfn.IFS($E168&gt;0,VLOOKUP($F168,objets!$A$2:$L5064,6,FALSE)*$E168,$F168="",0,$E168="",VLOOKUP($F168,objets!$A$2:$L5064,6,FALSE))</f>
        <v>0</v>
      </c>
      <c r="N168" s="86">
        <f>_xlfn.IFS($E168&gt;0,VLOOKUP($F168,objets!$A$2:$L5064,6,FALSE)*$E168,$F168="",0,$E168="",VLOOKUP($F168,objets!$A$2:$L5064,6,FALSE))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 t="shared" si="101"/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s="8" customFormat="1" ht="34.5" customHeight="1" x14ac:dyDescent="0.25">
      <c r="A169" s="81"/>
      <c r="B169" s="81"/>
      <c r="C169" s="82"/>
      <c r="D169" s="83"/>
      <c r="E169" s="83"/>
      <c r="F169" s="84"/>
      <c r="G169" s="85">
        <f t="shared" si="100"/>
        <v>0</v>
      </c>
      <c r="H169" s="86">
        <f>_xlfn.IFS($E169&gt;0,VLOOKUP($F169,objets!$A$2:$L5065,6,FALSE)*$E169,$F169="",0,$E169="",VLOOKUP($F169,objets!$A$2:$L5065,6,FALSE))</f>
        <v>0</v>
      </c>
      <c r="I169" s="86">
        <f>_xlfn.IFS($E169&gt;0,VLOOKUP($F169,objets!$A$2:$L5065,6,FALSE)*$E169,$F169="",0,$E169="",VLOOKUP($F169,objets!$A$2:$L5065,6,FALSE))</f>
        <v>0</v>
      </c>
      <c r="J169" s="86">
        <f>_xlfn.IFS($E169&gt;0,VLOOKUP($F169,objets!$A$2:$L5065,6,FALSE)*$E169,$F169="",0,$E169="",VLOOKUP($F169,objets!$A$2:$L5065,6,FALSE))</f>
        <v>0</v>
      </c>
      <c r="K169" s="86">
        <f>_xlfn.IFS($E169&gt;0,VLOOKUP($F169,objets!$A$2:$L5065,6,FALSE)*$E169,$F169="",0,$E169="",VLOOKUP($F169,objets!$A$2:$L5065,6,FALSE))</f>
        <v>0</v>
      </c>
      <c r="L169" s="86">
        <f>_xlfn.IFS($E169&gt;0,VLOOKUP($F169,objets!$A$2:$L5065,6,FALSE)*$E169,$F169="",0,$E169="",VLOOKUP($F169,objets!$A$2:$L5065,6,FALSE))</f>
        <v>0</v>
      </c>
      <c r="M169" s="86">
        <f>_xlfn.IFS($E169&gt;0,VLOOKUP($F169,objets!$A$2:$L5065,6,FALSE)*$E169,$F169="",0,$E169="",VLOOKUP($F169,objets!$A$2:$L5065,6,FALSE))</f>
        <v>0</v>
      </c>
      <c r="N169" s="86">
        <f>_xlfn.IFS($E169&gt;0,VLOOKUP($F169,objets!$A$2:$L5065,6,FALSE)*$E169,$F169="",0,$E169="",VLOOKUP($F169,objets!$A$2:$L5065,6,FALSE))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si="101"/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s="8" customFormat="1" ht="34.5" customHeight="1" x14ac:dyDescent="0.25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_xlfn.IFS($E170&gt;0,VLOOKUP($F170,objets!$A$2:$L5068,6,FALSE)*$E170,$F170="",0,$E170="",VLOOKUP($F170,objets!$A$2:$L5068,6,FALSE))</f>
        <v>0</v>
      </c>
      <c r="I170" s="86">
        <f>_xlfn.IFS($E170&gt;0,VLOOKUP($F170,objets!$A$2:$L5068,6,FALSE)*$E170,$F170="",0,$E170="",VLOOKUP($F170,objets!$A$2:$L5068,6,FALSE))</f>
        <v>0</v>
      </c>
      <c r="J170" s="86">
        <f>_xlfn.IFS($E170&gt;0,VLOOKUP($F170,objets!$A$2:$L5068,6,FALSE)*$E170,$F170="",0,$E170="",VLOOKUP($F170,objets!$A$2:$L5068,6,FALSE))</f>
        <v>0</v>
      </c>
      <c r="K170" s="86">
        <f>_xlfn.IFS($E170&gt;0,VLOOKUP($F170,objets!$A$2:$L5068,6,FALSE)*$E170,$F170="",0,$E170="",VLOOKUP($F170,objets!$A$2:$L5068,6,FALSE))</f>
        <v>0</v>
      </c>
      <c r="L170" s="86">
        <f>_xlfn.IFS($E170&gt;0,VLOOKUP($F170,objets!$A$2:$L5068,6,FALSE)*$E170,$F170="",0,$E170="",VLOOKUP($F170,objets!$A$2:$L5068,6,FALSE))</f>
        <v>0</v>
      </c>
      <c r="M170" s="86">
        <f>_xlfn.IFS($E170&gt;0,VLOOKUP($F170,objets!$A$2:$L5068,6,FALSE)*$E170,$F170="",0,$E170="",VLOOKUP($F170,objets!$A$2:$L5068,6,FALSE))</f>
        <v>0</v>
      </c>
      <c r="N170" s="86">
        <f>_xlfn.IFS($E170&gt;0,VLOOKUP($F170,objets!$A$2:$L5068,6,FALSE)*$E170,$F170="",0,$E170="",VLOOKUP($F170,objets!$A$2:$L5068,6,FALSE))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s="8" customFormat="1" ht="34.5" customHeight="1" x14ac:dyDescent="0.25">
      <c r="A171" s="81"/>
      <c r="B171" s="81"/>
      <c r="C171" s="82"/>
      <c r="D171" s="83"/>
      <c r="E171" s="83"/>
      <c r="F171" s="84"/>
      <c r="G171" s="85">
        <f t="shared" ref="G171" si="102">SUM(H171:N171)</f>
        <v>0</v>
      </c>
      <c r="H171" s="86">
        <f>_xlfn.IFS($E171&gt;0,VLOOKUP($F171,objets!$A$2:$L5069,6,FALSE)*$E171,$F171="",0,$E171="",VLOOKUP($F171,objets!$A$2:$L5069,6,FALSE))</f>
        <v>0</v>
      </c>
      <c r="I171" s="86">
        <f>_xlfn.IFS($E171&gt;0,VLOOKUP($F171,objets!$A$2:$L5069,6,FALSE)*$E171,$F171="",0,$E171="",VLOOKUP($F171,objets!$A$2:$L5069,6,FALSE))</f>
        <v>0</v>
      </c>
      <c r="J171" s="86">
        <f>_xlfn.IFS($E171&gt;0,VLOOKUP($F171,objets!$A$2:$L5069,6,FALSE)*$E171,$F171="",0,$E171="",VLOOKUP($F171,objets!$A$2:$L5069,6,FALSE))</f>
        <v>0</v>
      </c>
      <c r="K171" s="86">
        <f>_xlfn.IFS($E171&gt;0,VLOOKUP($F171,objets!$A$2:$L5069,6,FALSE)*$E171,$F171="",0,$E171="",VLOOKUP($F171,objets!$A$2:$L5069,6,FALSE))</f>
        <v>0</v>
      </c>
      <c r="L171" s="86">
        <f>_xlfn.IFS($E171&gt;0,VLOOKUP($F171,objets!$A$2:$L5069,6,FALSE)*$E171,$F171="",0,$E171="",VLOOKUP($F171,objets!$A$2:$L5069,6,FALSE))</f>
        <v>0</v>
      </c>
      <c r="M171" s="86">
        <f>_xlfn.IFS($E171&gt;0,VLOOKUP($F171,objets!$A$2:$L5069,6,FALSE)*$E171,$F171="",0,$E171="",VLOOKUP($F171,objets!$A$2:$L5069,6,FALSE))</f>
        <v>0</v>
      </c>
      <c r="N171" s="86">
        <f>_xlfn.IFS($E171&gt;0,VLOOKUP($F171,objets!$A$2:$L5069,6,FALSE)*$E171,$F171="",0,$E171="",VLOOKUP($F171,objets!$A$2:$L5069,6,FALSE))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" si="103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s="8" customFormat="1" ht="34.5" customHeight="1" x14ac:dyDescent="0.25">
      <c r="A172" s="81"/>
      <c r="B172" s="81"/>
      <c r="C172" s="82"/>
      <c r="D172" s="83"/>
      <c r="E172" s="83"/>
      <c r="F172" s="97"/>
      <c r="G172" s="85">
        <f>SUM(H172:N172)</f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>SUMPRODUCT(H172:N172,P172:V172)/SUM(H172:N172)</f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s="8" customFormat="1" ht="34.5" customHeight="1" x14ac:dyDescent="0.25">
      <c r="A173" s="81"/>
      <c r="B173" s="81"/>
      <c r="C173" s="82"/>
      <c r="D173" s="83"/>
      <c r="E173" s="83"/>
      <c r="F173" s="84"/>
      <c r="G173" s="85">
        <f t="shared" ref="G173:G175" si="104">SUM(H173:N173)</f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ref="X173:X177" si="105">SUMPRODUCT(H173:N173,P173:V173)/SUM(H173:N173)</f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s="8" customFormat="1" ht="34.5" customHeight="1" x14ac:dyDescent="0.25">
      <c r="A174" s="81"/>
      <c r="B174" s="81"/>
      <c r="C174" s="82"/>
      <c r="D174" s="83"/>
      <c r="E174" s="83"/>
      <c r="F174" s="84"/>
      <c r="G174" s="85">
        <f t="shared" si="104"/>
        <v>0</v>
      </c>
      <c r="H174" s="86">
        <f>_xlfn.IFS($E174&gt;0,VLOOKUP($F174,objets!$A$2:$L5070,6,FALSE)*$E174,$F174="",0,$E174="",VLOOKUP($F174,objets!$A$2:$L5070,6,FALSE))</f>
        <v>0</v>
      </c>
      <c r="I174" s="86">
        <f>_xlfn.IFS($E174&gt;0,VLOOKUP($F174,objets!$A$2:$L5070,6,FALSE)*$E174,$F174="",0,$E174="",VLOOKUP($F174,objets!$A$2:$L5070,6,FALSE))</f>
        <v>0</v>
      </c>
      <c r="J174" s="86">
        <f>_xlfn.IFS($E174&gt;0,VLOOKUP($F174,objets!$A$2:$L5070,6,FALSE)*$E174,$F174="",0,$E174="",VLOOKUP($F174,objets!$A$2:$L5070,6,FALSE))</f>
        <v>0</v>
      </c>
      <c r="K174" s="86">
        <f>_xlfn.IFS($E174&gt;0,VLOOKUP($F174,objets!$A$2:$L5070,6,FALSE)*$E174,$F174="",0,$E174="",VLOOKUP($F174,objets!$A$2:$L5070,6,FALSE))</f>
        <v>0</v>
      </c>
      <c r="L174" s="86">
        <f>_xlfn.IFS($E174&gt;0,VLOOKUP($F174,objets!$A$2:$L5070,6,FALSE)*$E174,$F174="",0,$E174="",VLOOKUP($F174,objets!$A$2:$L5070,6,FALSE))</f>
        <v>0</v>
      </c>
      <c r="M174" s="86">
        <f>_xlfn.IFS($E174&gt;0,VLOOKUP($F174,objets!$A$2:$L5070,6,FALSE)*$E174,$F174="",0,$E174="",VLOOKUP($F174,objets!$A$2:$L5070,6,FALSE))</f>
        <v>0</v>
      </c>
      <c r="N174" s="86">
        <f>_xlfn.IFS($E174&gt;0,VLOOKUP($F174,objets!$A$2:$L5070,6,FALSE)*$E174,$F174="",0,$E174="",VLOOKUP($F174,objets!$A$2:$L5070,6,FALSE))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s="8" customFormat="1" ht="34.5" customHeight="1" x14ac:dyDescent="0.25">
      <c r="A175" s="81"/>
      <c r="B175" s="81"/>
      <c r="C175" s="82"/>
      <c r="D175" s="83"/>
      <c r="E175" s="83"/>
      <c r="F175" s="84"/>
      <c r="G175" s="85">
        <f t="shared" si="104"/>
        <v>0</v>
      </c>
      <c r="H175" s="86">
        <f>_xlfn.IFS($E175&gt;0,VLOOKUP($F175,objets!$A$2:$L5071,6,FALSE)*$E175,$F175="",0,$E175="",VLOOKUP($F175,objets!$A$2:$L5071,6,FALSE))</f>
        <v>0</v>
      </c>
      <c r="I175" s="86">
        <f>_xlfn.IFS($E175&gt;0,VLOOKUP($F175,objets!$A$2:$L5071,6,FALSE)*$E175,$F175="",0,$E175="",VLOOKUP($F175,objets!$A$2:$L5071,6,FALSE))</f>
        <v>0</v>
      </c>
      <c r="J175" s="86">
        <f>_xlfn.IFS($E175&gt;0,VLOOKUP($F175,objets!$A$2:$L5071,6,FALSE)*$E175,$F175="",0,$E175="",VLOOKUP($F175,objets!$A$2:$L5071,6,FALSE))</f>
        <v>0</v>
      </c>
      <c r="K175" s="86">
        <f>_xlfn.IFS($E175&gt;0,VLOOKUP($F175,objets!$A$2:$L5071,6,FALSE)*$E175,$F175="",0,$E175="",VLOOKUP($F175,objets!$A$2:$L5071,6,FALSE))</f>
        <v>0</v>
      </c>
      <c r="L175" s="86">
        <f>_xlfn.IFS($E175&gt;0,VLOOKUP($F175,objets!$A$2:$L5071,6,FALSE)*$E175,$F175="",0,$E175="",VLOOKUP($F175,objets!$A$2:$L5071,6,FALSE))</f>
        <v>0</v>
      </c>
      <c r="M175" s="86">
        <f>_xlfn.IFS($E175&gt;0,VLOOKUP($F175,objets!$A$2:$L5071,6,FALSE)*$E175,$F175="",0,$E175="",VLOOKUP($F175,objets!$A$2:$L5071,6,FALSE))</f>
        <v>0</v>
      </c>
      <c r="N175" s="86">
        <f>_xlfn.IFS($E175&gt;0,VLOOKUP($F175,objets!$A$2:$L5071,6,FALSE)*$E175,$F175="",0,$E175="",VLOOKUP($F175,objets!$A$2:$L5071,6,FALSE))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s="8" customFormat="1" ht="34.5" customHeight="1" x14ac:dyDescent="0.25">
      <c r="A176" s="81"/>
      <c r="B176" s="81"/>
      <c r="C176" s="82"/>
      <c r="D176" s="83"/>
      <c r="E176" s="83"/>
      <c r="F176" s="84"/>
      <c r="G176" s="85">
        <f t="shared" ref="G176:G177" si="106">SUM(H176:N176)</f>
        <v>0</v>
      </c>
      <c r="H176" s="86">
        <f>_xlfn.IFS($E176&gt;0,VLOOKUP($F176,objets!$A$2:$L5066,6,FALSE)*$E176,$F176="",0,$E176="",VLOOKUP($F176,objets!$A$2:$L5066,6,FALSE))</f>
        <v>0</v>
      </c>
      <c r="I176" s="86">
        <f>_xlfn.IFS($E176&gt;0,VLOOKUP($F176,objets!$A$2:$L5066,6,FALSE)*$E176,$F176="",0,$E176="",VLOOKUP($F176,objets!$A$2:$L5066,6,FALSE))</f>
        <v>0</v>
      </c>
      <c r="J176" s="86">
        <f>_xlfn.IFS($E176&gt;0,VLOOKUP($F176,objets!$A$2:$L5066,6,FALSE)*$E176,$F176="",0,$E176="",VLOOKUP($F176,objets!$A$2:$L5066,6,FALSE))</f>
        <v>0</v>
      </c>
      <c r="K176" s="86">
        <f>_xlfn.IFS($E176&gt;0,VLOOKUP($F176,objets!$A$2:$L5066,6,FALSE)*$E176,$F176="",0,$E176="",VLOOKUP($F176,objets!$A$2:$L5066,6,FALSE))</f>
        <v>0</v>
      </c>
      <c r="L176" s="86">
        <f>_xlfn.IFS($E176&gt;0,VLOOKUP($F176,objets!$A$2:$L5066,6,FALSE)*$E176,$F176="",0,$E176="",VLOOKUP($F176,objets!$A$2:$L5066,6,FALSE))</f>
        <v>0</v>
      </c>
      <c r="M176" s="86">
        <f>_xlfn.IFS($E176&gt;0,VLOOKUP($F176,objets!$A$2:$L5066,6,FALSE)*$E176,$F176="",0,$E176="",VLOOKUP($F176,objets!$A$2:$L5066,6,FALSE))</f>
        <v>0</v>
      </c>
      <c r="N176" s="86">
        <f>_xlfn.IFS($E176&gt;0,VLOOKUP($F176,objets!$A$2:$L5066,6,FALSE)*$E176,$F176="",0,$E176="",VLOOKUP($F176,objets!$A$2:$L5066,6,FALSE))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 t="shared" si="105"/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s="8" customFormat="1" ht="34.5" customHeight="1" x14ac:dyDescent="0.25">
      <c r="A177" s="81"/>
      <c r="B177" s="81"/>
      <c r="C177" s="82"/>
      <c r="D177" s="83"/>
      <c r="E177" s="83"/>
      <c r="F177" s="84"/>
      <c r="G177" s="85">
        <f t="shared" si="106"/>
        <v>0</v>
      </c>
      <c r="H177" s="86">
        <f>_xlfn.IFS($E177&gt;0,VLOOKUP($F177,objets!$A$2:$L5075,6,FALSE)*$E177,$F177="",0,$E177="",VLOOKUP($F177,objets!$A$2:$L5075,6,FALSE))</f>
        <v>0</v>
      </c>
      <c r="I177" s="86">
        <f>_xlfn.IFS($E177&gt;0,VLOOKUP($F177,objets!$A$2:$L5075,6,FALSE)*$E177,$F177="",0,$E177="",VLOOKUP($F177,objets!$A$2:$L5075,6,FALSE))</f>
        <v>0</v>
      </c>
      <c r="J177" s="86">
        <f>_xlfn.IFS($E177&gt;0,VLOOKUP($F177,objets!$A$2:$L5075,6,FALSE)*$E177,$F177="",0,$E177="",VLOOKUP($F177,objets!$A$2:$L5075,6,FALSE))</f>
        <v>0</v>
      </c>
      <c r="K177" s="86">
        <f>_xlfn.IFS($E177&gt;0,VLOOKUP($F177,objets!$A$2:$L5075,6,FALSE)*$E177,$F177="",0,$E177="",VLOOKUP($F177,objets!$A$2:$L5075,6,FALSE))</f>
        <v>0</v>
      </c>
      <c r="L177" s="86">
        <f>_xlfn.IFS($E177&gt;0,VLOOKUP($F177,objets!$A$2:$L5075,6,FALSE)*$E177,$F177="",0,$E177="",VLOOKUP($F177,objets!$A$2:$L5075,6,FALSE))</f>
        <v>0</v>
      </c>
      <c r="M177" s="86">
        <f>_xlfn.IFS($E177&gt;0,VLOOKUP($F177,objets!$A$2:$L5075,6,FALSE)*$E177,$F177="",0,$E177="",VLOOKUP($F177,objets!$A$2:$L5075,6,FALSE))</f>
        <v>0</v>
      </c>
      <c r="N177" s="86">
        <f>_xlfn.IFS($E177&gt;0,VLOOKUP($F177,objets!$A$2:$L5075,6,FALSE)*$E177,$F177="",0,$E177="",VLOOKUP($F177,objets!$A$2:$L5075,6,FALSE))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si="105"/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s="8" customFormat="1" ht="34.5" customHeight="1" x14ac:dyDescent="0.25">
      <c r="A178" s="81"/>
      <c r="B178" s="81"/>
      <c r="C178" s="82"/>
      <c r="D178" s="83"/>
      <c r="E178" s="83"/>
      <c r="F178" s="97"/>
      <c r="G178" s="85">
        <f>SUM(H178:N178)</f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>SUMPRODUCT(H178:N178,P178:V178)/SUM(H178:N178)</f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s="8" customFormat="1" ht="34.5" customHeight="1" x14ac:dyDescent="0.25">
      <c r="A179" s="81"/>
      <c r="B179" s="81"/>
      <c r="C179" s="82"/>
      <c r="D179" s="83"/>
      <c r="E179" s="83"/>
      <c r="F179" s="84"/>
      <c r="G179" s="85">
        <f t="shared" ref="G179:G181" si="107">SUM(H179:N179)</f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ref="X179:X181" si="108">SUMPRODUCT(H179:N179,P179:V179)/SUM(H179:N179)</f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s="8" customFormat="1" ht="34.5" customHeight="1" x14ac:dyDescent="0.25">
      <c r="A180" s="81"/>
      <c r="B180" s="81"/>
      <c r="C180" s="82"/>
      <c r="D180" s="83"/>
      <c r="E180" s="83"/>
      <c r="F180" s="84"/>
      <c r="G180" s="85">
        <f t="shared" si="107"/>
        <v>0</v>
      </c>
      <c r="H180" s="86">
        <f>_xlfn.IFS($E180&gt;0,VLOOKUP($F180,objets!$A$2:$L5076,6,FALSE)*$E180,$F180="",0,$E180="",VLOOKUP($F180,objets!$A$2:$L5076,6,FALSE))</f>
        <v>0</v>
      </c>
      <c r="I180" s="86">
        <f>_xlfn.IFS($E180&gt;0,VLOOKUP($F180,objets!$A$2:$L5076,6,FALSE)*$E180,$F180="",0,$E180="",VLOOKUP($F180,objets!$A$2:$L5076,6,FALSE))</f>
        <v>0</v>
      </c>
      <c r="J180" s="86">
        <f>_xlfn.IFS($E180&gt;0,VLOOKUP($F180,objets!$A$2:$L5076,6,FALSE)*$E180,$F180="",0,$E180="",VLOOKUP($F180,objets!$A$2:$L5076,6,FALSE))</f>
        <v>0</v>
      </c>
      <c r="K180" s="86">
        <f>_xlfn.IFS($E180&gt;0,VLOOKUP($F180,objets!$A$2:$L5076,6,FALSE)*$E180,$F180="",0,$E180="",VLOOKUP($F180,objets!$A$2:$L5076,6,FALSE))</f>
        <v>0</v>
      </c>
      <c r="L180" s="86">
        <f>_xlfn.IFS($E180&gt;0,VLOOKUP($F180,objets!$A$2:$L5076,6,FALSE)*$E180,$F180="",0,$E180="",VLOOKUP($F180,objets!$A$2:$L5076,6,FALSE))</f>
        <v>0</v>
      </c>
      <c r="M180" s="86">
        <f>_xlfn.IFS($E180&gt;0,VLOOKUP($F180,objets!$A$2:$L5076,6,FALSE)*$E180,$F180="",0,$E180="",VLOOKUP($F180,objets!$A$2:$L5076,6,FALSE))</f>
        <v>0</v>
      </c>
      <c r="N180" s="86">
        <f>_xlfn.IFS($E180&gt;0,VLOOKUP($F180,objets!$A$2:$L5076,6,FALSE)*$E180,$F180="",0,$E180="",VLOOKUP($F180,objets!$A$2:$L5076,6,FALSE))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 t="shared" si="108"/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s="8" customFormat="1" ht="34.5" customHeight="1" x14ac:dyDescent="0.25">
      <c r="A181" s="81"/>
      <c r="B181" s="81"/>
      <c r="C181" s="82"/>
      <c r="D181" s="83"/>
      <c r="E181" s="83"/>
      <c r="F181" s="84"/>
      <c r="G181" s="85">
        <f t="shared" si="107"/>
        <v>0</v>
      </c>
      <c r="H181" s="86">
        <f>_xlfn.IFS($E181&gt;0,VLOOKUP($F181,objets!$A$2:$L5077,6,FALSE)*$E181,$F181="",0,$E181="",VLOOKUP($F181,objets!$A$2:$L5077,6,FALSE))</f>
        <v>0</v>
      </c>
      <c r="I181" s="86">
        <f>_xlfn.IFS($E181&gt;0,VLOOKUP($F181,objets!$A$2:$L5077,6,FALSE)*$E181,$F181="",0,$E181="",VLOOKUP($F181,objets!$A$2:$L5077,6,FALSE))</f>
        <v>0</v>
      </c>
      <c r="J181" s="86">
        <f>_xlfn.IFS($E181&gt;0,VLOOKUP($F181,objets!$A$2:$L5077,6,FALSE)*$E181,$F181="",0,$E181="",VLOOKUP($F181,objets!$A$2:$L5077,6,FALSE))</f>
        <v>0</v>
      </c>
      <c r="K181" s="86">
        <f>_xlfn.IFS($E181&gt;0,VLOOKUP($F181,objets!$A$2:$L5077,6,FALSE)*$E181,$F181="",0,$E181="",VLOOKUP($F181,objets!$A$2:$L5077,6,FALSE))</f>
        <v>0</v>
      </c>
      <c r="L181" s="86">
        <f>_xlfn.IFS($E181&gt;0,VLOOKUP($F181,objets!$A$2:$L5077,6,FALSE)*$E181,$F181="",0,$E181="",VLOOKUP($F181,objets!$A$2:$L5077,6,FALSE))</f>
        <v>0</v>
      </c>
      <c r="M181" s="86">
        <f>_xlfn.IFS($E181&gt;0,VLOOKUP($F181,objets!$A$2:$L5077,6,FALSE)*$E181,$F181="",0,$E181="",VLOOKUP($F181,objets!$A$2:$L5077,6,FALSE))</f>
        <v>0</v>
      </c>
      <c r="N181" s="86">
        <f>_xlfn.IFS($E181&gt;0,VLOOKUP($F181,objets!$A$2:$L5077,6,FALSE)*$E181,$F181="",0,$E181="",VLOOKUP($F181,objets!$A$2:$L5077,6,FALSE))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si="108"/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s="8" customFormat="1" ht="34.5" customHeight="1" x14ac:dyDescent="0.25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_xlfn.IFS($E182&gt;0,VLOOKUP($F182,objets!$A$2:$L5080,6,FALSE)*$E182,$F182="",0,$E182="",VLOOKUP($F182,objets!$A$2:$L5080,6,FALSE))</f>
        <v>0</v>
      </c>
      <c r="I182" s="86">
        <f>_xlfn.IFS($E182&gt;0,VLOOKUP($F182,objets!$A$2:$L5080,6,FALSE)*$E182,$F182="",0,$E182="",VLOOKUP($F182,objets!$A$2:$L5080,6,FALSE))</f>
        <v>0</v>
      </c>
      <c r="J182" s="86">
        <f>_xlfn.IFS($E182&gt;0,VLOOKUP($F182,objets!$A$2:$L5080,6,FALSE)*$E182,$F182="",0,$E182="",VLOOKUP($F182,objets!$A$2:$L5080,6,FALSE))</f>
        <v>0</v>
      </c>
      <c r="K182" s="86">
        <f>_xlfn.IFS($E182&gt;0,VLOOKUP($F182,objets!$A$2:$L5080,6,FALSE)*$E182,$F182="",0,$E182="",VLOOKUP($F182,objets!$A$2:$L5080,6,FALSE))</f>
        <v>0</v>
      </c>
      <c r="L182" s="86">
        <f>_xlfn.IFS($E182&gt;0,VLOOKUP($F182,objets!$A$2:$L5080,6,FALSE)*$E182,$F182="",0,$E182="",VLOOKUP($F182,objets!$A$2:$L5080,6,FALSE))</f>
        <v>0</v>
      </c>
      <c r="M182" s="86">
        <f>_xlfn.IFS($E182&gt;0,VLOOKUP($F182,objets!$A$2:$L5080,6,FALSE)*$E182,$F182="",0,$E182="",VLOOKUP($F182,objets!$A$2:$L5080,6,FALSE))</f>
        <v>0</v>
      </c>
      <c r="N182" s="86">
        <f>_xlfn.IFS($E182&gt;0,VLOOKUP($F182,objets!$A$2:$L5080,6,FALSE)*$E182,$F182="",0,$E182="",VLOOKUP($F182,objets!$A$2:$L5080,6,FALSE))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s="8" customFormat="1" ht="34.5" customHeight="1" x14ac:dyDescent="0.25">
      <c r="A183" s="81"/>
      <c r="B183" s="81"/>
      <c r="C183" s="82"/>
      <c r="D183" s="83"/>
      <c r="E183" s="83"/>
      <c r="F183" s="84"/>
      <c r="G183" s="85">
        <f t="shared" ref="G183" si="109">SUM(H183:N183)</f>
        <v>0</v>
      </c>
      <c r="H183" s="86">
        <f>_xlfn.IFS($E183&gt;0,VLOOKUP($F183,objets!$A$2:$L5081,6,FALSE)*$E183,$F183="",0,$E183="",VLOOKUP($F183,objets!$A$2:$L5081,6,FALSE))</f>
        <v>0</v>
      </c>
      <c r="I183" s="86">
        <f>_xlfn.IFS($E183&gt;0,VLOOKUP($F183,objets!$A$2:$L5081,6,FALSE)*$E183,$F183="",0,$E183="",VLOOKUP($F183,objets!$A$2:$L5081,6,FALSE))</f>
        <v>0</v>
      </c>
      <c r="J183" s="86">
        <f>_xlfn.IFS($E183&gt;0,VLOOKUP($F183,objets!$A$2:$L5081,6,FALSE)*$E183,$F183="",0,$E183="",VLOOKUP($F183,objets!$A$2:$L5081,6,FALSE))</f>
        <v>0</v>
      </c>
      <c r="K183" s="86">
        <f>_xlfn.IFS($E183&gt;0,VLOOKUP($F183,objets!$A$2:$L5081,6,FALSE)*$E183,$F183="",0,$E183="",VLOOKUP($F183,objets!$A$2:$L5081,6,FALSE))</f>
        <v>0</v>
      </c>
      <c r="L183" s="86">
        <f>_xlfn.IFS($E183&gt;0,VLOOKUP($F183,objets!$A$2:$L5081,6,FALSE)*$E183,$F183="",0,$E183="",VLOOKUP($F183,objets!$A$2:$L5081,6,FALSE))</f>
        <v>0</v>
      </c>
      <c r="M183" s="86">
        <f>_xlfn.IFS($E183&gt;0,VLOOKUP($F183,objets!$A$2:$L5081,6,FALSE)*$E183,$F183="",0,$E183="",VLOOKUP($F183,objets!$A$2:$L5081,6,FALSE))</f>
        <v>0</v>
      </c>
      <c r="N183" s="86">
        <f>_xlfn.IFS($E183&gt;0,VLOOKUP($F183,objets!$A$2:$L5081,6,FALSE)*$E183,$F183="",0,$E183="",VLOOKUP($F183,objets!$A$2:$L5081,6,FALSE))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" si="110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s="8" customFormat="1" ht="34.5" customHeight="1" x14ac:dyDescent="0.25">
      <c r="A184" s="81"/>
      <c r="B184" s="81"/>
      <c r="C184" s="82"/>
      <c r="D184" s="83"/>
      <c r="E184" s="83"/>
      <c r="F184" s="97"/>
      <c r="G184" s="85">
        <f>SUM(H184:N184)</f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>SUMPRODUCT(H184:N184,P184:V184)/SUM(H184:N184)</f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s="8" customFormat="1" ht="34.5" customHeight="1" x14ac:dyDescent="0.25">
      <c r="A185" s="81"/>
      <c r="B185" s="81"/>
      <c r="C185" s="82"/>
      <c r="D185" s="83"/>
      <c r="E185" s="83"/>
      <c r="F185" s="84"/>
      <c r="G185" s="85">
        <f t="shared" ref="G185:G187" si="111">SUM(H185:N185)</f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ref="X185:X187" si="112">SUMPRODUCT(H185:N185,P185:V185)/SUM(H185:N185)</f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s="8" customFormat="1" ht="34.5" customHeight="1" x14ac:dyDescent="0.25">
      <c r="A186" s="81"/>
      <c r="B186" s="81"/>
      <c r="C186" s="82"/>
      <c r="D186" s="83"/>
      <c r="E186" s="83"/>
      <c r="F186" s="84"/>
      <c r="G186" s="85">
        <f t="shared" si="111"/>
        <v>0</v>
      </c>
      <c r="H186" s="86">
        <f>_xlfn.IFS($E186&gt;0,VLOOKUP($F186,objets!$A$2:$L5082,6,FALSE)*$E186,$F186="",0,$E186="",VLOOKUP($F186,objets!$A$2:$L5082,6,FALSE))</f>
        <v>0</v>
      </c>
      <c r="I186" s="86">
        <f>_xlfn.IFS($E186&gt;0,VLOOKUP($F186,objets!$A$2:$L5082,6,FALSE)*$E186,$F186="",0,$E186="",VLOOKUP($F186,objets!$A$2:$L5082,6,FALSE))</f>
        <v>0</v>
      </c>
      <c r="J186" s="86">
        <f>_xlfn.IFS($E186&gt;0,VLOOKUP($F186,objets!$A$2:$L5082,6,FALSE)*$E186,$F186="",0,$E186="",VLOOKUP($F186,objets!$A$2:$L5082,6,FALSE))</f>
        <v>0</v>
      </c>
      <c r="K186" s="86">
        <f>_xlfn.IFS($E186&gt;0,VLOOKUP($F186,objets!$A$2:$L5082,6,FALSE)*$E186,$F186="",0,$E186="",VLOOKUP($F186,objets!$A$2:$L5082,6,FALSE))</f>
        <v>0</v>
      </c>
      <c r="L186" s="86">
        <f>_xlfn.IFS($E186&gt;0,VLOOKUP($F186,objets!$A$2:$L5082,6,FALSE)*$E186,$F186="",0,$E186="",VLOOKUP($F186,objets!$A$2:$L5082,6,FALSE))</f>
        <v>0</v>
      </c>
      <c r="M186" s="86">
        <f>_xlfn.IFS($E186&gt;0,VLOOKUP($F186,objets!$A$2:$L5082,6,FALSE)*$E186,$F186="",0,$E186="",VLOOKUP($F186,objets!$A$2:$L5082,6,FALSE))</f>
        <v>0</v>
      </c>
      <c r="N186" s="86">
        <f>_xlfn.IFS($E186&gt;0,VLOOKUP($F186,objets!$A$2:$L5082,6,FALSE)*$E186,$F186="",0,$E186="",VLOOKUP($F186,objets!$A$2:$L5082,6,FALSE))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 t="shared" si="112"/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s="8" customFormat="1" ht="34.5" customHeight="1" x14ac:dyDescent="0.25">
      <c r="A187" s="81"/>
      <c r="B187" s="81"/>
      <c r="C187" s="82"/>
      <c r="D187" s="83"/>
      <c r="E187" s="83"/>
      <c r="F187" s="84"/>
      <c r="G187" s="85">
        <f t="shared" si="111"/>
        <v>0</v>
      </c>
      <c r="H187" s="86">
        <f>_xlfn.IFS($E187&gt;0,VLOOKUP($F187,objets!$A$2:$L5083,6,FALSE)*$E187,$F187="",0,$E187="",VLOOKUP($F187,objets!$A$2:$L5083,6,FALSE))</f>
        <v>0</v>
      </c>
      <c r="I187" s="86">
        <f>_xlfn.IFS($E187&gt;0,VLOOKUP($F187,objets!$A$2:$L5083,6,FALSE)*$E187,$F187="",0,$E187="",VLOOKUP($F187,objets!$A$2:$L5083,6,FALSE))</f>
        <v>0</v>
      </c>
      <c r="J187" s="86">
        <f>_xlfn.IFS($E187&gt;0,VLOOKUP($F187,objets!$A$2:$L5083,6,FALSE)*$E187,$F187="",0,$E187="",VLOOKUP($F187,objets!$A$2:$L5083,6,FALSE))</f>
        <v>0</v>
      </c>
      <c r="K187" s="86">
        <f>_xlfn.IFS($E187&gt;0,VLOOKUP($F187,objets!$A$2:$L5083,6,FALSE)*$E187,$F187="",0,$E187="",VLOOKUP($F187,objets!$A$2:$L5083,6,FALSE))</f>
        <v>0</v>
      </c>
      <c r="L187" s="86">
        <f>_xlfn.IFS($E187&gt;0,VLOOKUP($F187,objets!$A$2:$L5083,6,FALSE)*$E187,$F187="",0,$E187="",VLOOKUP($F187,objets!$A$2:$L5083,6,FALSE))</f>
        <v>0</v>
      </c>
      <c r="M187" s="86">
        <f>_xlfn.IFS($E187&gt;0,VLOOKUP($F187,objets!$A$2:$L5083,6,FALSE)*$E187,$F187="",0,$E187="",VLOOKUP($F187,objets!$A$2:$L5083,6,FALSE))</f>
        <v>0</v>
      </c>
      <c r="N187" s="86">
        <f>_xlfn.IFS($E187&gt;0,VLOOKUP($F187,objets!$A$2:$L5083,6,FALSE)*$E187,$F187="",0,$E187="",VLOOKUP($F187,objets!$A$2:$L5083,6,FALSE))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si="112"/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s="8" customFormat="1" ht="34.5" customHeight="1" x14ac:dyDescent="0.25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_xlfn.IFS($E188&gt;0,VLOOKUP($F188,objets!$A$2:$L5086,6,FALSE)*$E188,$F188="",0,$E188="",VLOOKUP($F188,objets!$A$2:$L5086,6,FALSE))</f>
        <v>0</v>
      </c>
      <c r="I188" s="86">
        <f>_xlfn.IFS($E188&gt;0,VLOOKUP($F188,objets!$A$2:$L5086,6,FALSE)*$E188,$F188="",0,$E188="",VLOOKUP($F188,objets!$A$2:$L5086,6,FALSE))</f>
        <v>0</v>
      </c>
      <c r="J188" s="86">
        <f>_xlfn.IFS($E188&gt;0,VLOOKUP($F188,objets!$A$2:$L5086,6,FALSE)*$E188,$F188="",0,$E188="",VLOOKUP($F188,objets!$A$2:$L5086,6,FALSE))</f>
        <v>0</v>
      </c>
      <c r="K188" s="86">
        <f>_xlfn.IFS($E188&gt;0,VLOOKUP($F188,objets!$A$2:$L5086,6,FALSE)*$E188,$F188="",0,$E188="",VLOOKUP($F188,objets!$A$2:$L5086,6,FALSE))</f>
        <v>0</v>
      </c>
      <c r="L188" s="86">
        <f>_xlfn.IFS($E188&gt;0,VLOOKUP($F188,objets!$A$2:$L5086,6,FALSE)*$E188,$F188="",0,$E188="",VLOOKUP($F188,objets!$A$2:$L5086,6,FALSE))</f>
        <v>0</v>
      </c>
      <c r="M188" s="86">
        <f>_xlfn.IFS($E188&gt;0,VLOOKUP($F188,objets!$A$2:$L5086,6,FALSE)*$E188,$F188="",0,$E188="",VLOOKUP($F188,objets!$A$2:$L5086,6,FALSE))</f>
        <v>0</v>
      </c>
      <c r="N188" s="86">
        <f>_xlfn.IFS($E188&gt;0,VLOOKUP($F188,objets!$A$2:$L5086,6,FALSE)*$E188,$F188="",0,$E188="",VLOOKUP($F188,objets!$A$2:$L5086,6,FALSE))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s="8" customFormat="1" ht="34.5" customHeight="1" x14ac:dyDescent="0.25">
      <c r="A189" s="81"/>
      <c r="B189" s="81"/>
      <c r="C189" s="82"/>
      <c r="D189" s="83"/>
      <c r="E189" s="83"/>
      <c r="F189" s="84"/>
      <c r="G189" s="85">
        <f t="shared" ref="G189:G193" si="113">SUM(H189:N189)</f>
        <v>0</v>
      </c>
      <c r="H189" s="86">
        <f>_xlfn.IFS($E189&gt;0,VLOOKUP($F189,objets!$A$2:$L5087,6,FALSE)*$E189,$F189="",0,$E189="",VLOOKUP($F189,objets!$A$2:$L5087,6,FALSE))</f>
        <v>0</v>
      </c>
      <c r="I189" s="86">
        <f>_xlfn.IFS($E189&gt;0,VLOOKUP($F189,objets!$A$2:$L5087,6,FALSE)*$E189,$F189="",0,$E189="",VLOOKUP($F189,objets!$A$2:$L5087,6,FALSE))</f>
        <v>0</v>
      </c>
      <c r="J189" s="86">
        <f>_xlfn.IFS($E189&gt;0,VLOOKUP($F189,objets!$A$2:$L5087,6,FALSE)*$E189,$F189="",0,$E189="",VLOOKUP($F189,objets!$A$2:$L5087,6,FALSE))</f>
        <v>0</v>
      </c>
      <c r="K189" s="86">
        <f>_xlfn.IFS($E189&gt;0,VLOOKUP($F189,objets!$A$2:$L5087,6,FALSE)*$E189,$F189="",0,$E189="",VLOOKUP($F189,objets!$A$2:$L5087,6,FALSE))</f>
        <v>0</v>
      </c>
      <c r="L189" s="86">
        <f>_xlfn.IFS($E189&gt;0,VLOOKUP($F189,objets!$A$2:$L5087,6,FALSE)*$E189,$F189="",0,$E189="",VLOOKUP($F189,objets!$A$2:$L5087,6,FALSE))</f>
        <v>0</v>
      </c>
      <c r="M189" s="86">
        <f>_xlfn.IFS($E189&gt;0,VLOOKUP($F189,objets!$A$2:$L5087,6,FALSE)*$E189,$F189="",0,$E189="",VLOOKUP($F189,objets!$A$2:$L5087,6,FALSE))</f>
        <v>0</v>
      </c>
      <c r="N189" s="86">
        <f>_xlfn.IFS($E189&gt;0,VLOOKUP($F189,objets!$A$2:$L5087,6,FALSE)*$E189,$F189="",0,$E189="",VLOOKUP($F189,objets!$A$2:$L5087,6,FALSE))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:X201" si="114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s="8" customFormat="1" ht="34.5" customHeight="1" x14ac:dyDescent="0.25">
      <c r="A190" s="81"/>
      <c r="B190" s="81"/>
      <c r="C190" s="82"/>
      <c r="D190" s="83"/>
      <c r="E190" s="83"/>
      <c r="F190" s="97"/>
      <c r="G190" s="85">
        <f>SUM(H190:N190)</f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>SUMPRODUCT(H190:N190,P190:V190)/SUM(H190:N190)</f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s="8" customFormat="1" ht="34.5" customHeight="1" x14ac:dyDescent="0.25">
      <c r="A191" s="81"/>
      <c r="B191" s="81"/>
      <c r="C191" s="82"/>
      <c r="D191" s="83"/>
      <c r="E191" s="83"/>
      <c r="F191" s="84"/>
      <c r="G191" s="85">
        <f t="shared" ref="G191" si="115">SUM(H191:N191)</f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ref="X191" si="116">SUMPRODUCT(H191:N191,P191:V191)/SUM(H191:N191)</f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s="8" customFormat="1" ht="34.5" customHeight="1" x14ac:dyDescent="0.25">
      <c r="A192" s="81"/>
      <c r="B192" s="81"/>
      <c r="C192" s="82"/>
      <c r="D192" s="83"/>
      <c r="E192" s="83"/>
      <c r="F192" s="84"/>
      <c r="G192" s="85">
        <f t="shared" si="113"/>
        <v>0</v>
      </c>
      <c r="H192" s="86">
        <f>_xlfn.IFS($E192&gt;0,VLOOKUP($F192,objets!$A$2:$L5088,6,FALSE)*$E192,$F192="",0,$E192="",VLOOKUP($F192,objets!$A$2:$L5088,6,FALSE))</f>
        <v>0</v>
      </c>
      <c r="I192" s="86">
        <f>_xlfn.IFS($E192&gt;0,VLOOKUP($F192,objets!$A$2:$L5088,6,FALSE)*$E192,$F192="",0,$E192="",VLOOKUP($F192,objets!$A$2:$L5088,6,FALSE))</f>
        <v>0</v>
      </c>
      <c r="J192" s="86">
        <f>_xlfn.IFS($E192&gt;0,VLOOKUP($F192,objets!$A$2:$L5088,6,FALSE)*$E192,$F192="",0,$E192="",VLOOKUP($F192,objets!$A$2:$L5088,6,FALSE))</f>
        <v>0</v>
      </c>
      <c r="K192" s="86">
        <f>_xlfn.IFS($E192&gt;0,VLOOKUP($F192,objets!$A$2:$L5088,6,FALSE)*$E192,$F192="",0,$E192="",VLOOKUP($F192,objets!$A$2:$L5088,6,FALSE))</f>
        <v>0</v>
      </c>
      <c r="L192" s="86">
        <f>_xlfn.IFS($E192&gt;0,VLOOKUP($F192,objets!$A$2:$L5088,6,FALSE)*$E192,$F192="",0,$E192="",VLOOKUP($F192,objets!$A$2:$L5088,6,FALSE))</f>
        <v>0</v>
      </c>
      <c r="M192" s="86">
        <f>_xlfn.IFS($E192&gt;0,VLOOKUP($F192,objets!$A$2:$L5088,6,FALSE)*$E192,$F192="",0,$E192="",VLOOKUP($F192,objets!$A$2:$L5088,6,FALSE))</f>
        <v>0</v>
      </c>
      <c r="N192" s="86">
        <f>_xlfn.IFS($E192&gt;0,VLOOKUP($F192,objets!$A$2:$L5088,6,FALSE)*$E192,$F192="",0,$E192="",VLOOKUP($F192,objets!$A$2:$L5088,6,FALSE))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 t="shared" si="114"/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s="8" customFormat="1" ht="34.5" customHeight="1" x14ac:dyDescent="0.25">
      <c r="A193" s="81"/>
      <c r="B193" s="81"/>
      <c r="C193" s="82"/>
      <c r="D193" s="83"/>
      <c r="E193" s="83"/>
      <c r="F193" s="84"/>
      <c r="G193" s="85">
        <f t="shared" si="113"/>
        <v>0</v>
      </c>
      <c r="H193" s="86">
        <f>_xlfn.IFS($E193&gt;0,VLOOKUP($F193,objets!$A$2:$L5089,6,FALSE)*$E193,$F193="",0,$E193="",VLOOKUP($F193,objets!$A$2:$L5089,6,FALSE))</f>
        <v>0</v>
      </c>
      <c r="I193" s="86">
        <f>_xlfn.IFS($E193&gt;0,VLOOKUP($F193,objets!$A$2:$L5089,6,FALSE)*$E193,$F193="",0,$E193="",VLOOKUP($F193,objets!$A$2:$L5089,6,FALSE))</f>
        <v>0</v>
      </c>
      <c r="J193" s="86">
        <f>_xlfn.IFS($E193&gt;0,VLOOKUP($F193,objets!$A$2:$L5089,6,FALSE)*$E193,$F193="",0,$E193="",VLOOKUP($F193,objets!$A$2:$L5089,6,FALSE))</f>
        <v>0</v>
      </c>
      <c r="K193" s="86">
        <f>_xlfn.IFS($E193&gt;0,VLOOKUP($F193,objets!$A$2:$L5089,6,FALSE)*$E193,$F193="",0,$E193="",VLOOKUP($F193,objets!$A$2:$L5089,6,FALSE))</f>
        <v>0</v>
      </c>
      <c r="L193" s="86">
        <f>_xlfn.IFS($E193&gt;0,VLOOKUP($F193,objets!$A$2:$L5089,6,FALSE)*$E193,$F193="",0,$E193="",VLOOKUP($F193,objets!$A$2:$L5089,6,FALSE))</f>
        <v>0</v>
      </c>
      <c r="M193" s="86">
        <f>_xlfn.IFS($E193&gt;0,VLOOKUP($F193,objets!$A$2:$L5089,6,FALSE)*$E193,$F193="",0,$E193="",VLOOKUP($F193,objets!$A$2:$L5089,6,FALSE))</f>
        <v>0</v>
      </c>
      <c r="N193" s="86">
        <f>_xlfn.IFS($E193&gt;0,VLOOKUP($F193,objets!$A$2:$L5089,6,FALSE)*$E193,$F193="",0,$E193="",VLOOKUP($F193,objets!$A$2:$L5089,6,FALSE))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si="114"/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s="8" customFormat="1" ht="34.5" customHeight="1" x14ac:dyDescent="0.25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_xlfn.IFS($E194&gt;0,VLOOKUP($F194,objets!$A$2:$L5092,6,FALSE)*$E194,$F194="",0,$E194="",VLOOKUP($F194,objets!$A$2:$L5092,6,FALSE))</f>
        <v>0</v>
      </c>
      <c r="I194" s="86">
        <f>_xlfn.IFS($E194&gt;0,VLOOKUP($F194,objets!$A$2:$L5092,6,FALSE)*$E194,$F194="",0,$E194="",VLOOKUP($F194,objets!$A$2:$L5092,6,FALSE))</f>
        <v>0</v>
      </c>
      <c r="J194" s="86">
        <f>_xlfn.IFS($E194&gt;0,VLOOKUP($F194,objets!$A$2:$L5092,6,FALSE)*$E194,$F194="",0,$E194="",VLOOKUP($F194,objets!$A$2:$L5092,6,FALSE))</f>
        <v>0</v>
      </c>
      <c r="K194" s="86">
        <f>_xlfn.IFS($E194&gt;0,VLOOKUP($F194,objets!$A$2:$L5092,6,FALSE)*$E194,$F194="",0,$E194="",VLOOKUP($F194,objets!$A$2:$L5092,6,FALSE))</f>
        <v>0</v>
      </c>
      <c r="L194" s="86">
        <f>_xlfn.IFS($E194&gt;0,VLOOKUP($F194,objets!$A$2:$L5092,6,FALSE)*$E194,$F194="",0,$E194="",VLOOKUP($F194,objets!$A$2:$L5092,6,FALSE))</f>
        <v>0</v>
      </c>
      <c r="M194" s="86">
        <f>_xlfn.IFS($E194&gt;0,VLOOKUP($F194,objets!$A$2:$L5092,6,FALSE)*$E194,$F194="",0,$E194="",VLOOKUP($F194,objets!$A$2:$L5092,6,FALSE))</f>
        <v>0</v>
      </c>
      <c r="N194" s="86">
        <f>_xlfn.IFS($E194&gt;0,VLOOKUP($F194,objets!$A$2:$L5092,6,FALSE)*$E194,$F194="",0,$E194="",VLOOKUP($F194,objets!$A$2:$L5092,6,FALSE))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s="8" customFormat="1" ht="34.5" customHeight="1" x14ac:dyDescent="0.25">
      <c r="A195" s="81"/>
      <c r="B195" s="81"/>
      <c r="C195" s="82"/>
      <c r="D195" s="83"/>
      <c r="E195" s="83"/>
      <c r="F195" s="84"/>
      <c r="G195" s="85">
        <f t="shared" ref="G195" si="117">SUM(H195:N195)</f>
        <v>0</v>
      </c>
      <c r="H195" s="86">
        <f>_xlfn.IFS($E195&gt;0,VLOOKUP($F195,objets!$A$2:$L5093,6,FALSE)*$E195,$F195="",0,$E195="",VLOOKUP($F195,objets!$A$2:$L5093,6,FALSE))</f>
        <v>0</v>
      </c>
      <c r="I195" s="86">
        <f>_xlfn.IFS($E195&gt;0,VLOOKUP($F195,objets!$A$2:$L5093,6,FALSE)*$E195,$F195="",0,$E195="",VLOOKUP($F195,objets!$A$2:$L5093,6,FALSE))</f>
        <v>0</v>
      </c>
      <c r="J195" s="86">
        <f>_xlfn.IFS($E195&gt;0,VLOOKUP($F195,objets!$A$2:$L5093,6,FALSE)*$E195,$F195="",0,$E195="",VLOOKUP($F195,objets!$A$2:$L5093,6,FALSE))</f>
        <v>0</v>
      </c>
      <c r="K195" s="86">
        <f>_xlfn.IFS($E195&gt;0,VLOOKUP($F195,objets!$A$2:$L5093,6,FALSE)*$E195,$F195="",0,$E195="",VLOOKUP($F195,objets!$A$2:$L5093,6,FALSE))</f>
        <v>0</v>
      </c>
      <c r="L195" s="86">
        <f>_xlfn.IFS($E195&gt;0,VLOOKUP($F195,objets!$A$2:$L5093,6,FALSE)*$E195,$F195="",0,$E195="",VLOOKUP($F195,objets!$A$2:$L5093,6,FALSE))</f>
        <v>0</v>
      </c>
      <c r="M195" s="86">
        <f>_xlfn.IFS($E195&gt;0,VLOOKUP($F195,objets!$A$2:$L5093,6,FALSE)*$E195,$F195="",0,$E195="",VLOOKUP($F195,objets!$A$2:$L5093,6,FALSE))</f>
        <v>0</v>
      </c>
      <c r="N195" s="86">
        <f>_xlfn.IFS($E195&gt;0,VLOOKUP($F195,objets!$A$2:$L5093,6,FALSE)*$E195,$F195="",0,$E195="",VLOOKUP($F195,objets!$A$2:$L5093,6,FALSE))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" si="118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s="8" customFormat="1" ht="34.5" customHeight="1" x14ac:dyDescent="0.25">
      <c r="A196" s="81"/>
      <c r="B196" s="81"/>
      <c r="C196" s="82"/>
      <c r="D196" s="83"/>
      <c r="E196" s="83"/>
      <c r="F196" s="97"/>
      <c r="G196" s="85">
        <f>SUM(H196:N196)</f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>SUMPRODUCT(H196:N196,P196:V196)/SUM(H196:N196)</f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s="8" customFormat="1" ht="34.5" customHeight="1" x14ac:dyDescent="0.25">
      <c r="A197" s="81"/>
      <c r="B197" s="81"/>
      <c r="C197" s="82"/>
      <c r="D197" s="83"/>
      <c r="E197" s="83"/>
      <c r="F197" s="84"/>
      <c r="G197" s="85">
        <f t="shared" ref="G197:G199" si="119">SUM(H197:N197)</f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ref="X197:X199" si="120">SUMPRODUCT(H197:N197,P197:V197)/SUM(H197:N197)</f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s="8" customFormat="1" ht="34.5" customHeight="1" x14ac:dyDescent="0.25">
      <c r="A198" s="81"/>
      <c r="B198" s="81"/>
      <c r="C198" s="82"/>
      <c r="D198" s="83"/>
      <c r="E198" s="83"/>
      <c r="F198" s="84"/>
      <c r="G198" s="85">
        <f t="shared" si="119"/>
        <v>0</v>
      </c>
      <c r="H198" s="86">
        <f>_xlfn.IFS($E198&gt;0,VLOOKUP($F198,objets!$A$2:$L5094,6,FALSE)*$E198,$F198="",0,$E198="",VLOOKUP($F198,objets!$A$2:$L5094,6,FALSE))</f>
        <v>0</v>
      </c>
      <c r="I198" s="86">
        <f>_xlfn.IFS($E198&gt;0,VLOOKUP($F198,objets!$A$2:$L5094,6,FALSE)*$E198,$F198="",0,$E198="",VLOOKUP($F198,objets!$A$2:$L5094,6,FALSE))</f>
        <v>0</v>
      </c>
      <c r="J198" s="86">
        <f>_xlfn.IFS($E198&gt;0,VLOOKUP($F198,objets!$A$2:$L5094,6,FALSE)*$E198,$F198="",0,$E198="",VLOOKUP($F198,objets!$A$2:$L5094,6,FALSE))</f>
        <v>0</v>
      </c>
      <c r="K198" s="86">
        <f>_xlfn.IFS($E198&gt;0,VLOOKUP($F198,objets!$A$2:$L5094,6,FALSE)*$E198,$F198="",0,$E198="",VLOOKUP($F198,objets!$A$2:$L5094,6,FALSE))</f>
        <v>0</v>
      </c>
      <c r="L198" s="86">
        <f>_xlfn.IFS($E198&gt;0,VLOOKUP($F198,objets!$A$2:$L5094,6,FALSE)*$E198,$F198="",0,$E198="",VLOOKUP($F198,objets!$A$2:$L5094,6,FALSE))</f>
        <v>0</v>
      </c>
      <c r="M198" s="86">
        <f>_xlfn.IFS($E198&gt;0,VLOOKUP($F198,objets!$A$2:$L5094,6,FALSE)*$E198,$F198="",0,$E198="",VLOOKUP($F198,objets!$A$2:$L5094,6,FALSE))</f>
        <v>0</v>
      </c>
      <c r="N198" s="86">
        <f>_xlfn.IFS($E198&gt;0,VLOOKUP($F198,objets!$A$2:$L5094,6,FALSE)*$E198,$F198="",0,$E198="",VLOOKUP($F198,objets!$A$2:$L5094,6,FALSE))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20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s="8" customFormat="1" ht="34.5" customHeight="1" x14ac:dyDescent="0.25">
      <c r="A199" s="81"/>
      <c r="B199" s="81"/>
      <c r="C199" s="82"/>
      <c r="D199" s="83"/>
      <c r="E199" s="83"/>
      <c r="F199" s="84"/>
      <c r="G199" s="85">
        <f t="shared" si="119"/>
        <v>0</v>
      </c>
      <c r="H199" s="86">
        <f>_xlfn.IFS($E199&gt;0,VLOOKUP($F199,objets!$A$2:$L5095,6,FALSE)*$E199,$F199="",0,$E199="",VLOOKUP($F199,objets!$A$2:$L5095,6,FALSE))</f>
        <v>0</v>
      </c>
      <c r="I199" s="86">
        <f>_xlfn.IFS($E199&gt;0,VLOOKUP($F199,objets!$A$2:$L5095,6,FALSE)*$E199,$F199="",0,$E199="",VLOOKUP($F199,objets!$A$2:$L5095,6,FALSE))</f>
        <v>0</v>
      </c>
      <c r="J199" s="86">
        <f>_xlfn.IFS($E199&gt;0,VLOOKUP($F199,objets!$A$2:$L5095,6,FALSE)*$E199,$F199="",0,$E199="",VLOOKUP($F199,objets!$A$2:$L5095,6,FALSE))</f>
        <v>0</v>
      </c>
      <c r="K199" s="86">
        <f>_xlfn.IFS($E199&gt;0,VLOOKUP($F199,objets!$A$2:$L5095,6,FALSE)*$E199,$F199="",0,$E199="",VLOOKUP($F199,objets!$A$2:$L5095,6,FALSE))</f>
        <v>0</v>
      </c>
      <c r="L199" s="86">
        <f>_xlfn.IFS($E199&gt;0,VLOOKUP($F199,objets!$A$2:$L5095,6,FALSE)*$E199,$F199="",0,$E199="",VLOOKUP($F199,objets!$A$2:$L5095,6,FALSE))</f>
        <v>0</v>
      </c>
      <c r="M199" s="86">
        <f>_xlfn.IFS($E199&gt;0,VLOOKUP($F199,objets!$A$2:$L5095,6,FALSE)*$E199,$F199="",0,$E199="",VLOOKUP($F199,objets!$A$2:$L5095,6,FALSE))</f>
        <v>0</v>
      </c>
      <c r="N199" s="86">
        <f>_xlfn.IFS($E199&gt;0,VLOOKUP($F199,objets!$A$2:$L5095,6,FALSE)*$E199,$F199="",0,$E199="",VLOOKUP($F199,objets!$A$2:$L5095,6,FALSE))</f>
        <v>0</v>
      </c>
      <c r="O199" s="87"/>
      <c r="P199" s="88"/>
      <c r="Q199" s="88"/>
      <c r="R199" s="88"/>
      <c r="S199" s="88"/>
      <c r="T199" s="88"/>
      <c r="U199" s="88"/>
      <c r="V199" s="88"/>
      <c r="W199" s="95"/>
      <c r="X199" s="90" t="e">
        <f t="shared" si="120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s="8" customFormat="1" ht="34.5" customHeight="1" x14ac:dyDescent="0.25">
      <c r="A200" s="81"/>
      <c r="B200" s="81"/>
      <c r="C200" s="82"/>
      <c r="D200" s="83"/>
      <c r="E200" s="83"/>
      <c r="F200" s="84"/>
      <c r="G200" s="85">
        <f t="shared" ref="G200:G201" si="121">SUM(H200:N200)</f>
        <v>0</v>
      </c>
      <c r="H200" s="86">
        <f>_xlfn.IFS($E200&gt;0,VLOOKUP($F200,objets!$A$2:$L5090,6,FALSE)*$E200,$F200="",0,$E200="",VLOOKUP($F200,objets!$A$2:$L5090,6,FALSE))</f>
        <v>0</v>
      </c>
      <c r="I200" s="86">
        <f>_xlfn.IFS($E200&gt;0,VLOOKUP($F200,objets!$A$2:$L5090,6,FALSE)*$E200,$F200="",0,$E200="",VLOOKUP($F200,objets!$A$2:$L5090,6,FALSE))</f>
        <v>0</v>
      </c>
      <c r="J200" s="86">
        <f>_xlfn.IFS($E200&gt;0,VLOOKUP($F200,objets!$A$2:$L5090,6,FALSE)*$E200,$F200="",0,$E200="",VLOOKUP($F200,objets!$A$2:$L5090,6,FALSE))</f>
        <v>0</v>
      </c>
      <c r="K200" s="86">
        <f>_xlfn.IFS($E200&gt;0,VLOOKUP($F200,objets!$A$2:$L5090,6,FALSE)*$E200,$F200="",0,$E200="",VLOOKUP($F200,objets!$A$2:$L5090,6,FALSE))</f>
        <v>0</v>
      </c>
      <c r="L200" s="86">
        <f>_xlfn.IFS($E200&gt;0,VLOOKUP($F200,objets!$A$2:$L5090,6,FALSE)*$E200,$F200="",0,$E200="",VLOOKUP($F200,objets!$A$2:$L5090,6,FALSE))</f>
        <v>0</v>
      </c>
      <c r="M200" s="86">
        <f>_xlfn.IFS($E200&gt;0,VLOOKUP($F200,objets!$A$2:$L5090,6,FALSE)*$E200,$F200="",0,$E200="",VLOOKUP($F200,objets!$A$2:$L5090,6,FALSE))</f>
        <v>0</v>
      </c>
      <c r="N200" s="86">
        <f>_xlfn.IFS($E200&gt;0,VLOOKUP($F200,objets!$A$2:$L5090,6,FALSE)*$E200,$F200="",0,$E200="",VLOOKUP($F200,objets!$A$2:$L5090,6,FALSE))</f>
        <v>0</v>
      </c>
      <c r="O200" s="87"/>
      <c r="P200" s="88"/>
      <c r="Q200" s="88"/>
      <c r="R200" s="88"/>
      <c r="S200" s="88"/>
      <c r="T200" s="88"/>
      <c r="U200" s="88"/>
      <c r="V200" s="88"/>
      <c r="W200" s="95"/>
      <c r="X200" s="90" t="e">
        <f t="shared" si="114"/>
        <v>#DIV/0!</v>
      </c>
      <c r="Y200" s="76"/>
      <c r="Z200" s="91"/>
      <c r="AA200" s="91"/>
      <c r="AB200" s="91"/>
      <c r="AC200" s="91"/>
      <c r="AD200" s="91"/>
      <c r="AE200" s="91"/>
      <c r="AF200" s="91"/>
      <c r="AG200" s="91"/>
      <c r="AH200" s="92"/>
      <c r="AI200" s="78"/>
      <c r="AJ200" s="93"/>
      <c r="AK200" s="84"/>
      <c r="AL200" s="84"/>
      <c r="AM200" s="78"/>
      <c r="AN200" s="94"/>
      <c r="AO200" s="91"/>
      <c r="AP200" s="84"/>
    </row>
    <row r="201" spans="1:42" s="8" customFormat="1" ht="34.5" customHeight="1" thickBot="1" x14ac:dyDescent="0.3">
      <c r="A201" s="98"/>
      <c r="B201" s="98"/>
      <c r="C201" s="99"/>
      <c r="D201" s="100"/>
      <c r="E201" s="100"/>
      <c r="F201" s="101"/>
      <c r="G201" s="102">
        <f t="shared" si="121"/>
        <v>0</v>
      </c>
      <c r="H201" s="86">
        <f>_xlfn.IFS($E201&gt;0,VLOOKUP($F201,objets!$A$2:$L5091,6,FALSE)*$E201,$F201="",0,$E201="",VLOOKUP($F201,objets!$A$2:$L5091,6,FALSE))</f>
        <v>0</v>
      </c>
      <c r="I201" s="86">
        <f>_xlfn.IFS($E201&gt;0,VLOOKUP($F201,objets!$A$2:$L5091,6,FALSE)*$E201,$F201="",0,$E201="",VLOOKUP($F201,objets!$A$2:$L5091,6,FALSE))</f>
        <v>0</v>
      </c>
      <c r="J201" s="86">
        <f>_xlfn.IFS($E201&gt;0,VLOOKUP($F201,objets!$A$2:$L5091,6,FALSE)*$E201,$F201="",0,$E201="",VLOOKUP($F201,objets!$A$2:$L5091,6,FALSE))</f>
        <v>0</v>
      </c>
      <c r="K201" s="86">
        <f>_xlfn.IFS($E201&gt;0,VLOOKUP($F201,objets!$A$2:$L5091,6,FALSE)*$E201,$F201="",0,$E201="",VLOOKUP($F201,objets!$A$2:$L5091,6,FALSE))</f>
        <v>0</v>
      </c>
      <c r="L201" s="86">
        <f>_xlfn.IFS($E201&gt;0,VLOOKUP($F201,objets!$A$2:$L5091,6,FALSE)*$E201,$F201="",0,$E201="",VLOOKUP($F201,objets!$A$2:$L5091,6,FALSE))</f>
        <v>0</v>
      </c>
      <c r="M201" s="86">
        <f>_xlfn.IFS($E201&gt;0,VLOOKUP($F201,objets!$A$2:$L5091,6,FALSE)*$E201,$F201="",0,$E201="",VLOOKUP($F201,objets!$A$2:$L5091,6,FALSE))</f>
        <v>0</v>
      </c>
      <c r="N201" s="86">
        <f>_xlfn.IFS($E201&gt;0,VLOOKUP($F201,objets!$A$2:$L5091,6,FALSE)*$E201,$F201="",0,$E201="",VLOOKUP($F201,objets!$A$2:$L5091,6,FALSE))</f>
        <v>0</v>
      </c>
      <c r="O201" s="103"/>
      <c r="P201" s="104"/>
      <c r="Q201" s="104"/>
      <c r="R201" s="104"/>
      <c r="S201" s="104"/>
      <c r="T201" s="104"/>
      <c r="U201" s="104"/>
      <c r="V201" s="88"/>
      <c r="W201" s="105"/>
      <c r="X201" s="106" t="e">
        <f t="shared" si="114"/>
        <v>#DIV/0!</v>
      </c>
      <c r="Y201" s="76"/>
      <c r="Z201" s="91"/>
      <c r="AA201" s="91"/>
      <c r="AB201" s="91"/>
      <c r="AC201" s="91"/>
      <c r="AD201" s="91"/>
      <c r="AE201" s="91"/>
      <c r="AF201" s="91"/>
      <c r="AG201" s="91"/>
      <c r="AH201" s="92"/>
      <c r="AI201" s="78"/>
      <c r="AJ201" s="93"/>
      <c r="AK201" s="84"/>
      <c r="AL201" s="84"/>
      <c r="AM201" s="78"/>
      <c r="AN201" s="94"/>
      <c r="AO201" s="91"/>
      <c r="AP201" s="84"/>
    </row>
    <row r="202" spans="1:42" s="8" customFormat="1" ht="34.5" customHeight="1" thickTop="1" thickBot="1" x14ac:dyDescent="0.3">
      <c r="A202" s="107" t="s">
        <v>103</v>
      </c>
      <c r="B202" s="108"/>
      <c r="C202" s="230" t="s">
        <v>74</v>
      </c>
      <c r="D202" s="230"/>
      <c r="E202" s="230"/>
      <c r="F202" s="230"/>
      <c r="G202" s="109">
        <f t="shared" ref="G202:N202" si="122">SUM(G5:G201)</f>
        <v>392</v>
      </c>
      <c r="H202" s="110">
        <f t="shared" si="122"/>
        <v>56</v>
      </c>
      <c r="I202" s="110">
        <f t="shared" si="122"/>
        <v>56</v>
      </c>
      <c r="J202" s="110">
        <f t="shared" si="122"/>
        <v>56</v>
      </c>
      <c r="K202" s="110">
        <f t="shared" si="122"/>
        <v>56</v>
      </c>
      <c r="L202" s="110">
        <f t="shared" si="122"/>
        <v>56</v>
      </c>
      <c r="M202" s="110">
        <f t="shared" si="122"/>
        <v>56</v>
      </c>
      <c r="N202" s="110">
        <f t="shared" si="122"/>
        <v>56</v>
      </c>
      <c r="O202" s="111"/>
      <c r="P202" s="112">
        <f t="shared" ref="P202" si="123">SUMPRODUCT(H5:H201,P5:P201)/H202</f>
        <v>0.80000000000000016</v>
      </c>
      <c r="Q202" s="112"/>
      <c r="R202" s="112">
        <f>SUMPRODUCT(J5:J201,R5:R201)/J202</f>
        <v>0.80000000000000016</v>
      </c>
      <c r="S202" s="112">
        <f t="shared" ref="S202:V202" si="124">SUMPRODUCT(K5:K201,S5:S201)/K202</f>
        <v>0.80000000000000016</v>
      </c>
      <c r="T202" s="112">
        <f t="shared" si="124"/>
        <v>0.80000000000000016</v>
      </c>
      <c r="U202" s="112">
        <f t="shared" si="124"/>
        <v>0.80000000000000016</v>
      </c>
      <c r="V202" s="112">
        <f t="shared" si="124"/>
        <v>0.10000000000000002</v>
      </c>
      <c r="W202" s="113"/>
      <c r="X202" s="114">
        <f>SUMPRODUCT(H5:N201,P5:V201)/SUM(H202:N202)</f>
        <v>0.69999999999999873</v>
      </c>
      <c r="Y202" s="76"/>
      <c r="Z202" s="115"/>
      <c r="AA202" s="115"/>
      <c r="AB202" s="115"/>
      <c r="AC202" s="115"/>
      <c r="AD202" s="115"/>
      <c r="AE202" s="115"/>
      <c r="AF202" s="115"/>
      <c r="AG202" s="115"/>
      <c r="AH202" s="116"/>
      <c r="AI202" s="117"/>
      <c r="AJ202" s="118"/>
      <c r="AK202" s="119"/>
      <c r="AL202" s="119"/>
      <c r="AM202" s="117"/>
      <c r="AN202" s="120"/>
      <c r="AO202" s="115"/>
      <c r="AP202" s="119"/>
    </row>
    <row r="203" spans="1:42" s="8" customFormat="1" ht="15.75" thickTop="1" x14ac:dyDescent="0.25">
      <c r="G203" s="58"/>
      <c r="H203" s="121"/>
      <c r="I203" s="58"/>
      <c r="J203" s="58"/>
      <c r="K203" s="121"/>
      <c r="L203" s="121"/>
      <c r="M203" s="121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</row>
  </sheetData>
  <autoFilter ref="A4:AQ202" xr:uid="{30349E3D-368B-4317-969E-B82F9D0C7A0F}">
    <filterColumn colId="27" showButton="0"/>
    <filterColumn colId="29" showButton="0"/>
    <filterColumn colId="31" showButton="0"/>
  </autoFilter>
  <mergeCells count="11">
    <mergeCell ref="AN3:AP3"/>
    <mergeCell ref="AB4:AC4"/>
    <mergeCell ref="AD4:AE4"/>
    <mergeCell ref="AF4:AG4"/>
    <mergeCell ref="C202:F202"/>
    <mergeCell ref="AJ3:AL3"/>
    <mergeCell ref="B1:E1"/>
    <mergeCell ref="A3:F3"/>
    <mergeCell ref="G3:N3"/>
    <mergeCell ref="P3:X3"/>
    <mergeCell ref="Z3:AH3"/>
  </mergeCells>
  <conditionalFormatting sqref="G202:X202 A5:E5 A192:AP193 C200:X201 Y200:AP202 A200:B202 A188:AP189 G5:O5 W5:AP5">
    <cfRule type="expression" dxfId="1404" priority="491">
      <formula>NOT(MOD(ROW(),2))</formula>
    </cfRule>
  </conditionalFormatting>
  <conditionalFormatting sqref="P188:V189 P192:V193 P200:V202">
    <cfRule type="expression" dxfId="1403" priority="490">
      <formula>H188&lt;0.01</formula>
    </cfRule>
  </conditionalFormatting>
  <conditionalFormatting sqref="P188:V189 P192:V193 P200:V202">
    <cfRule type="expression" dxfId="1402" priority="489">
      <formula>"J5=0"</formula>
    </cfRule>
  </conditionalFormatting>
  <conditionalFormatting sqref="P188:V189 P192:V193 P200:V202">
    <cfRule type="expression" dxfId="1401" priority="488">
      <formula>H188=0</formula>
    </cfRule>
  </conditionalFormatting>
  <conditionalFormatting sqref="U188:V189 V192:V193 V200:V201">
    <cfRule type="expression" dxfId="1398" priority="485">
      <formula>"J5=0"</formula>
    </cfRule>
  </conditionalFormatting>
  <conditionalFormatting sqref="U188:V189 V192:V193 V200:V201">
    <cfRule type="expression" dxfId="1394" priority="481">
      <formula>M188=0</formula>
    </cfRule>
  </conditionalFormatting>
  <conditionalFormatting sqref="U188:V189 V192:V193 V200:V201">
    <cfRule type="expression" dxfId="1393" priority="480">
      <formula>M188&lt;0.01</formula>
    </cfRule>
  </conditionalFormatting>
  <conditionalFormatting sqref="C202">
    <cfRule type="expression" dxfId="1392" priority="479">
      <formula>NOT(MOD(ROW(),2))</formula>
    </cfRule>
  </conditionalFormatting>
  <conditionalFormatting sqref="A190:AP191">
    <cfRule type="expression" dxfId="1391" priority="478">
      <formula>NOT(MOD(ROW(),2))</formula>
    </cfRule>
  </conditionalFormatting>
  <conditionalFormatting sqref="P190:V191">
    <cfRule type="expression" dxfId="1390" priority="477">
      <formula>H190&lt;0.01</formula>
    </cfRule>
  </conditionalFormatting>
  <conditionalFormatting sqref="P190:V191">
    <cfRule type="expression" dxfId="1389" priority="476">
      <formula>"J5=0"</formula>
    </cfRule>
  </conditionalFormatting>
  <conditionalFormatting sqref="P190:V191">
    <cfRule type="expression" dxfId="1388" priority="475">
      <formula>H190=0</formula>
    </cfRule>
  </conditionalFormatting>
  <conditionalFormatting sqref="U190:V191">
    <cfRule type="expression" dxfId="1387" priority="474">
      <formula>"J5=0"</formula>
    </cfRule>
  </conditionalFormatting>
  <conditionalFormatting sqref="U190:V191">
    <cfRule type="expression" dxfId="1386" priority="473">
      <formula>M190=0</formula>
    </cfRule>
  </conditionalFormatting>
  <conditionalFormatting sqref="U190:V191">
    <cfRule type="expression" dxfId="1385" priority="472">
      <formula>M190&lt;0.01</formula>
    </cfRule>
  </conditionalFormatting>
  <conditionalFormatting sqref="A194:AP195 A198:AP199">
    <cfRule type="expression" dxfId="1384" priority="471">
      <formula>NOT(MOD(ROW(),2))</formula>
    </cfRule>
  </conditionalFormatting>
  <conditionalFormatting sqref="P194:V195 P198:V199">
    <cfRule type="expression" dxfId="1383" priority="470">
      <formula>H194&lt;0.01</formula>
    </cfRule>
  </conditionalFormatting>
  <conditionalFormatting sqref="P194:V195 P198:V199">
    <cfRule type="expression" dxfId="1382" priority="469">
      <formula>"J5=0"</formula>
    </cfRule>
  </conditionalFormatting>
  <conditionalFormatting sqref="P194:V195 P198:V199">
    <cfRule type="expression" dxfId="1381" priority="468">
      <formula>H194=0</formula>
    </cfRule>
  </conditionalFormatting>
  <conditionalFormatting sqref="U194:V195 V198:V199">
    <cfRule type="expression" dxfId="1380" priority="467">
      <formula>"J5=0"</formula>
    </cfRule>
  </conditionalFormatting>
  <conditionalFormatting sqref="U194:V195 V198:V199">
    <cfRule type="expression" dxfId="1379" priority="466">
      <formula>M194=0</formula>
    </cfRule>
  </conditionalFormatting>
  <conditionalFormatting sqref="U194:V195 V198:V199">
    <cfRule type="expression" dxfId="1378" priority="465">
      <formula>M194&lt;0.01</formula>
    </cfRule>
  </conditionalFormatting>
  <conditionalFormatting sqref="A196:AP197">
    <cfRule type="expression" dxfId="1377" priority="464">
      <formula>NOT(MOD(ROW(),2))</formula>
    </cfRule>
  </conditionalFormatting>
  <conditionalFormatting sqref="P196:V197">
    <cfRule type="expression" dxfId="1376" priority="463">
      <formula>H196&lt;0.01</formula>
    </cfRule>
  </conditionalFormatting>
  <conditionalFormatting sqref="P196:V197">
    <cfRule type="expression" dxfId="1375" priority="462">
      <formula>"J5=0"</formula>
    </cfRule>
  </conditionalFormatting>
  <conditionalFormatting sqref="P196:V197">
    <cfRule type="expression" dxfId="1374" priority="461">
      <formula>H196=0</formula>
    </cfRule>
  </conditionalFormatting>
  <conditionalFormatting sqref="U196:V197">
    <cfRule type="expression" dxfId="1373" priority="460">
      <formula>"J5=0"</formula>
    </cfRule>
  </conditionalFormatting>
  <conditionalFormatting sqref="U196:V197">
    <cfRule type="expression" dxfId="1372" priority="459">
      <formula>M196=0</formula>
    </cfRule>
  </conditionalFormatting>
  <conditionalFormatting sqref="U196:V197">
    <cfRule type="expression" dxfId="1371" priority="458">
      <formula>M196&lt;0.01</formula>
    </cfRule>
  </conditionalFormatting>
  <conditionalFormatting sqref="A180:AP181 A7:E7 A177:AP177 G7:O7 W7:AP7">
    <cfRule type="expression" dxfId="1370" priority="457">
      <formula>NOT(MOD(ROW(),2))</formula>
    </cfRule>
  </conditionalFormatting>
  <conditionalFormatting sqref="P180:V181 P177:V177">
    <cfRule type="expression" dxfId="1369" priority="456">
      <formula>H177&lt;0.01</formula>
    </cfRule>
  </conditionalFormatting>
  <conditionalFormatting sqref="P180:V181 P177:V177">
    <cfRule type="expression" dxfId="1368" priority="455">
      <formula>"J5=0"</formula>
    </cfRule>
  </conditionalFormatting>
  <conditionalFormatting sqref="P180:V181 P177:V177">
    <cfRule type="expression" dxfId="1367" priority="454">
      <formula>H177=0</formula>
    </cfRule>
  </conditionalFormatting>
  <conditionalFormatting sqref="V180:V181 U177:V177">
    <cfRule type="expression" dxfId="1366" priority="453">
      <formula>"J5=0"</formula>
    </cfRule>
  </conditionalFormatting>
  <conditionalFormatting sqref="V180:V181 U177:V177">
    <cfRule type="expression" dxfId="1365" priority="452">
      <formula>M177=0</formula>
    </cfRule>
  </conditionalFormatting>
  <conditionalFormatting sqref="V180:V181 U177:V177">
    <cfRule type="expression" dxfId="1364" priority="451">
      <formula>M177&lt;0.01</formula>
    </cfRule>
  </conditionalFormatting>
  <conditionalFormatting sqref="A178:AP179">
    <cfRule type="expression" dxfId="1363" priority="450">
      <formula>NOT(MOD(ROW(),2))</formula>
    </cfRule>
  </conditionalFormatting>
  <conditionalFormatting sqref="P178:V179">
    <cfRule type="expression" dxfId="1362" priority="449">
      <formula>H178&lt;0.01</formula>
    </cfRule>
  </conditionalFormatting>
  <conditionalFormatting sqref="P178:V179">
    <cfRule type="expression" dxfId="1361" priority="448">
      <formula>"J5=0"</formula>
    </cfRule>
  </conditionalFormatting>
  <conditionalFormatting sqref="P178:V179">
    <cfRule type="expression" dxfId="1360" priority="447">
      <formula>H178=0</formula>
    </cfRule>
  </conditionalFormatting>
  <conditionalFormatting sqref="U178:V179">
    <cfRule type="expression" dxfId="1359" priority="446">
      <formula>"J5=0"</formula>
    </cfRule>
  </conditionalFormatting>
  <conditionalFormatting sqref="U178:V179">
    <cfRule type="expression" dxfId="1358" priority="445">
      <formula>M178=0</formula>
    </cfRule>
  </conditionalFormatting>
  <conditionalFormatting sqref="U178:V179">
    <cfRule type="expression" dxfId="1357" priority="444">
      <formula>M178&lt;0.01</formula>
    </cfRule>
  </conditionalFormatting>
  <conditionalFormatting sqref="A182:AP183 A186:AP187">
    <cfRule type="expression" dxfId="1356" priority="443">
      <formula>NOT(MOD(ROW(),2))</formula>
    </cfRule>
  </conditionalFormatting>
  <conditionalFormatting sqref="P182:V183 P186:V187">
    <cfRule type="expression" dxfId="1355" priority="442">
      <formula>H182&lt;0.01</formula>
    </cfRule>
  </conditionalFormatting>
  <conditionalFormatting sqref="P182:V183 P186:V187">
    <cfRule type="expression" dxfId="1354" priority="441">
      <formula>"J5=0"</formula>
    </cfRule>
  </conditionalFormatting>
  <conditionalFormatting sqref="P182:V183 P186:V187">
    <cfRule type="expression" dxfId="1353" priority="440">
      <formula>H182=0</formula>
    </cfRule>
  </conditionalFormatting>
  <conditionalFormatting sqref="U182:V183 V186:V187">
    <cfRule type="expression" dxfId="1352" priority="439">
      <formula>"J5=0"</formula>
    </cfRule>
  </conditionalFormatting>
  <conditionalFormatting sqref="U182:V183 V186:V187">
    <cfRule type="expression" dxfId="1351" priority="438">
      <formula>M182=0</formula>
    </cfRule>
  </conditionalFormatting>
  <conditionalFormatting sqref="U182:V183 V186:V187">
    <cfRule type="expression" dxfId="1350" priority="437">
      <formula>M182&lt;0.01</formula>
    </cfRule>
  </conditionalFormatting>
  <conditionalFormatting sqref="A184:AP185">
    <cfRule type="expression" dxfId="1349" priority="436">
      <formula>NOT(MOD(ROW(),2))</formula>
    </cfRule>
  </conditionalFormatting>
  <conditionalFormatting sqref="P184:V185">
    <cfRule type="expression" dxfId="1348" priority="435">
      <formula>H184&lt;0.01</formula>
    </cfRule>
  </conditionalFormatting>
  <conditionalFormatting sqref="P184:V185">
    <cfRule type="expression" dxfId="1347" priority="434">
      <formula>"J5=0"</formula>
    </cfRule>
  </conditionalFormatting>
  <conditionalFormatting sqref="P184:V185">
    <cfRule type="expression" dxfId="1346" priority="433">
      <formula>H184=0</formula>
    </cfRule>
  </conditionalFormatting>
  <conditionalFormatting sqref="U184:V185">
    <cfRule type="expression" dxfId="1345" priority="432">
      <formula>"J5=0"</formula>
    </cfRule>
  </conditionalFormatting>
  <conditionalFormatting sqref="U184:V185">
    <cfRule type="expression" dxfId="1344" priority="431">
      <formula>M184=0</formula>
    </cfRule>
  </conditionalFormatting>
  <conditionalFormatting sqref="U184:V185">
    <cfRule type="expression" dxfId="1343" priority="430">
      <formula>M184&lt;0.01</formula>
    </cfRule>
  </conditionalFormatting>
  <conditionalFormatting sqref="A168:AP169 A176:AP176 A164:AP165">
    <cfRule type="expression" dxfId="1342" priority="429">
      <formula>NOT(MOD(ROW(),2))</formula>
    </cfRule>
  </conditionalFormatting>
  <conditionalFormatting sqref="P164:V165 P168:V169 P176:V176">
    <cfRule type="expression" dxfId="1341" priority="428">
      <formula>H164&lt;0.01</formula>
    </cfRule>
  </conditionalFormatting>
  <conditionalFormatting sqref="P164:V165 P168:V169 P176:V176">
    <cfRule type="expression" dxfId="1340" priority="427">
      <formula>"J5=0"</formula>
    </cfRule>
  </conditionalFormatting>
  <conditionalFormatting sqref="P164:V165 P168:V169 P176:V176">
    <cfRule type="expression" dxfId="1339" priority="426">
      <formula>H164=0</formula>
    </cfRule>
  </conditionalFormatting>
  <conditionalFormatting sqref="U164:V165 V168:V169 V176">
    <cfRule type="expression" dxfId="1338" priority="425">
      <formula>"J5=0"</formula>
    </cfRule>
  </conditionalFormatting>
  <conditionalFormatting sqref="U164:V165 V168:V169 V176">
    <cfRule type="expression" dxfId="1337" priority="424">
      <formula>M164=0</formula>
    </cfRule>
  </conditionalFormatting>
  <conditionalFormatting sqref="U164:V165 V168:V169 V176">
    <cfRule type="expression" dxfId="1336" priority="423">
      <formula>M164&lt;0.01</formula>
    </cfRule>
  </conditionalFormatting>
  <conditionalFormatting sqref="A166:AP167">
    <cfRule type="expression" dxfId="1335" priority="422">
      <formula>NOT(MOD(ROW(),2))</formula>
    </cfRule>
  </conditionalFormatting>
  <conditionalFormatting sqref="P166:V167">
    <cfRule type="expression" dxfId="1334" priority="421">
      <formula>H166&lt;0.01</formula>
    </cfRule>
  </conditionalFormatting>
  <conditionalFormatting sqref="P166:V167">
    <cfRule type="expression" dxfId="1333" priority="420">
      <formula>"J5=0"</formula>
    </cfRule>
  </conditionalFormatting>
  <conditionalFormatting sqref="P166:V167">
    <cfRule type="expression" dxfId="1332" priority="419">
      <formula>H166=0</formula>
    </cfRule>
  </conditionalFormatting>
  <conditionalFormatting sqref="U166:V167">
    <cfRule type="expression" dxfId="1331" priority="418">
      <formula>"J5=0"</formula>
    </cfRule>
  </conditionalFormatting>
  <conditionalFormatting sqref="U166:V167">
    <cfRule type="expression" dxfId="1330" priority="417">
      <formula>M166=0</formula>
    </cfRule>
  </conditionalFormatting>
  <conditionalFormatting sqref="U166:V167">
    <cfRule type="expression" dxfId="1329" priority="416">
      <formula>M166&lt;0.01</formula>
    </cfRule>
  </conditionalFormatting>
  <conditionalFormatting sqref="A170:AP171 A174:AP175">
    <cfRule type="expression" dxfId="1328" priority="415">
      <formula>NOT(MOD(ROW(),2))</formula>
    </cfRule>
  </conditionalFormatting>
  <conditionalFormatting sqref="P170:V171 P174:V175">
    <cfRule type="expression" dxfId="1327" priority="414">
      <formula>H170&lt;0.01</formula>
    </cfRule>
  </conditionalFormatting>
  <conditionalFormatting sqref="P170:V171 P174:V175">
    <cfRule type="expression" dxfId="1326" priority="413">
      <formula>"J5=0"</formula>
    </cfRule>
  </conditionalFormatting>
  <conditionalFormatting sqref="P170:V171 P174:V175">
    <cfRule type="expression" dxfId="1325" priority="412">
      <formula>H170=0</formula>
    </cfRule>
  </conditionalFormatting>
  <conditionalFormatting sqref="U170:V171 V174:V175">
    <cfRule type="expression" dxfId="1324" priority="411">
      <formula>"J5=0"</formula>
    </cfRule>
  </conditionalFormatting>
  <conditionalFormatting sqref="U170:V171 V174:V175">
    <cfRule type="expression" dxfId="1323" priority="410">
      <formula>M170=0</formula>
    </cfRule>
  </conditionalFormatting>
  <conditionalFormatting sqref="U170:V171 V174:V175">
    <cfRule type="expression" dxfId="1322" priority="409">
      <formula>M170&lt;0.01</formula>
    </cfRule>
  </conditionalFormatting>
  <conditionalFormatting sqref="A172:AP173">
    <cfRule type="expression" dxfId="1321" priority="408">
      <formula>NOT(MOD(ROW(),2))</formula>
    </cfRule>
  </conditionalFormatting>
  <conditionalFormatting sqref="P172:V173">
    <cfRule type="expression" dxfId="1320" priority="407">
      <formula>H172&lt;0.01</formula>
    </cfRule>
  </conditionalFormatting>
  <conditionalFormatting sqref="P172:V173">
    <cfRule type="expression" dxfId="1319" priority="406">
      <formula>"J5=0"</formula>
    </cfRule>
  </conditionalFormatting>
  <conditionalFormatting sqref="P172:V173">
    <cfRule type="expression" dxfId="1318" priority="405">
      <formula>H172=0</formula>
    </cfRule>
  </conditionalFormatting>
  <conditionalFormatting sqref="U172:V173">
    <cfRule type="expression" dxfId="1317" priority="404">
      <formula>"J5=0"</formula>
    </cfRule>
  </conditionalFormatting>
  <conditionalFormatting sqref="U172:V173">
    <cfRule type="expression" dxfId="1316" priority="403">
      <formula>M172=0</formula>
    </cfRule>
  </conditionalFormatting>
  <conditionalFormatting sqref="U172:V173">
    <cfRule type="expression" dxfId="1315" priority="402">
      <formula>M172&lt;0.01</formula>
    </cfRule>
  </conditionalFormatting>
  <conditionalFormatting sqref="A156:AP157 A153:AP153">
    <cfRule type="expression" dxfId="1314" priority="401">
      <formula>NOT(MOD(ROW(),2))</formula>
    </cfRule>
  </conditionalFormatting>
  <conditionalFormatting sqref="P156:V157 P153:V153">
    <cfRule type="expression" dxfId="1313" priority="400">
      <formula>H153&lt;0.01</formula>
    </cfRule>
  </conditionalFormatting>
  <conditionalFormatting sqref="P156:V157 P153:V153">
    <cfRule type="expression" dxfId="1312" priority="399">
      <formula>"J5=0"</formula>
    </cfRule>
  </conditionalFormatting>
  <conditionalFormatting sqref="P156:V157 P153:V153">
    <cfRule type="expression" dxfId="1311" priority="398">
      <formula>H153=0</formula>
    </cfRule>
  </conditionalFormatting>
  <conditionalFormatting sqref="V156:V157 U153:V153">
    <cfRule type="expression" dxfId="1310" priority="397">
      <formula>"J5=0"</formula>
    </cfRule>
  </conditionalFormatting>
  <conditionalFormatting sqref="V156:V157 U153:V153">
    <cfRule type="expression" dxfId="1309" priority="396">
      <formula>M153=0</formula>
    </cfRule>
  </conditionalFormatting>
  <conditionalFormatting sqref="V156:V157 U153:V153">
    <cfRule type="expression" dxfId="1308" priority="395">
      <formula>M153&lt;0.01</formula>
    </cfRule>
  </conditionalFormatting>
  <conditionalFormatting sqref="A154:AP155">
    <cfRule type="expression" dxfId="1307" priority="394">
      <formula>NOT(MOD(ROW(),2))</formula>
    </cfRule>
  </conditionalFormatting>
  <conditionalFormatting sqref="P154:V155">
    <cfRule type="expression" dxfId="1306" priority="393">
      <formula>H154&lt;0.01</formula>
    </cfRule>
  </conditionalFormatting>
  <conditionalFormatting sqref="P154:V155">
    <cfRule type="expression" dxfId="1305" priority="392">
      <formula>"J5=0"</formula>
    </cfRule>
  </conditionalFormatting>
  <conditionalFormatting sqref="P154:V155">
    <cfRule type="expression" dxfId="1304" priority="391">
      <formula>H154=0</formula>
    </cfRule>
  </conditionalFormatting>
  <conditionalFormatting sqref="U154:V155">
    <cfRule type="expression" dxfId="1303" priority="390">
      <formula>"J5=0"</formula>
    </cfRule>
  </conditionalFormatting>
  <conditionalFormatting sqref="U154:V155">
    <cfRule type="expression" dxfId="1302" priority="389">
      <formula>M154=0</formula>
    </cfRule>
  </conditionalFormatting>
  <conditionalFormatting sqref="U154:V155">
    <cfRule type="expression" dxfId="1301" priority="388">
      <formula>M154&lt;0.01</formula>
    </cfRule>
  </conditionalFormatting>
  <conditionalFormatting sqref="A158:AP159 A162:AP163">
    <cfRule type="expression" dxfId="1300" priority="387">
      <formula>NOT(MOD(ROW(),2))</formula>
    </cfRule>
  </conditionalFormatting>
  <conditionalFormatting sqref="P158:V159 P162:V163">
    <cfRule type="expression" dxfId="1299" priority="386">
      <formula>H158&lt;0.01</formula>
    </cfRule>
  </conditionalFormatting>
  <conditionalFormatting sqref="P158:V159 P162:V163">
    <cfRule type="expression" dxfId="1298" priority="385">
      <formula>"J5=0"</formula>
    </cfRule>
  </conditionalFormatting>
  <conditionalFormatting sqref="P158:V159 P162:V163">
    <cfRule type="expression" dxfId="1297" priority="384">
      <formula>H158=0</formula>
    </cfRule>
  </conditionalFormatting>
  <conditionalFormatting sqref="U158:V159 V162:V163">
    <cfRule type="expression" dxfId="1296" priority="383">
      <formula>"J5=0"</formula>
    </cfRule>
  </conditionalFormatting>
  <conditionalFormatting sqref="U158:V159 V162:V163">
    <cfRule type="expression" dxfId="1295" priority="382">
      <formula>M158=0</formula>
    </cfRule>
  </conditionalFormatting>
  <conditionalFormatting sqref="U158:V159 V162:V163">
    <cfRule type="expression" dxfId="1294" priority="381">
      <formula>M158&lt;0.01</formula>
    </cfRule>
  </conditionalFormatting>
  <conditionalFormatting sqref="A160:AP161">
    <cfRule type="expression" dxfId="1293" priority="380">
      <formula>NOT(MOD(ROW(),2))</formula>
    </cfRule>
  </conditionalFormatting>
  <conditionalFormatting sqref="P160:V161">
    <cfRule type="expression" dxfId="1292" priority="379">
      <formula>H160&lt;0.01</formula>
    </cfRule>
  </conditionalFormatting>
  <conditionalFormatting sqref="P160:V161">
    <cfRule type="expression" dxfId="1291" priority="378">
      <formula>"J5=0"</formula>
    </cfRule>
  </conditionalFormatting>
  <conditionalFormatting sqref="P160:V161">
    <cfRule type="expression" dxfId="1290" priority="377">
      <formula>H160=0</formula>
    </cfRule>
  </conditionalFormatting>
  <conditionalFormatting sqref="U160:V161">
    <cfRule type="expression" dxfId="1289" priority="376">
      <formula>"J5=0"</formula>
    </cfRule>
  </conditionalFormatting>
  <conditionalFormatting sqref="U160:V161">
    <cfRule type="expression" dxfId="1288" priority="375">
      <formula>M160=0</formula>
    </cfRule>
  </conditionalFormatting>
  <conditionalFormatting sqref="U160:V161">
    <cfRule type="expression" dxfId="1287" priority="374">
      <formula>M160&lt;0.01</formula>
    </cfRule>
  </conditionalFormatting>
  <conditionalFormatting sqref="A144:AP145 A152:AP152 A140:AP141">
    <cfRule type="expression" dxfId="1286" priority="373">
      <formula>NOT(MOD(ROW(),2))</formula>
    </cfRule>
  </conditionalFormatting>
  <conditionalFormatting sqref="P140:V141 P144:V145 P152:V152">
    <cfRule type="expression" dxfId="1285" priority="372">
      <formula>H140&lt;0.01</formula>
    </cfRule>
  </conditionalFormatting>
  <conditionalFormatting sqref="P140:V141 P144:V145 P152:V152">
    <cfRule type="expression" dxfId="1284" priority="371">
      <formula>"J5=0"</formula>
    </cfRule>
  </conditionalFormatting>
  <conditionalFormatting sqref="P140:V141 P144:V145 P152:V152">
    <cfRule type="expression" dxfId="1283" priority="370">
      <formula>H140=0</formula>
    </cfRule>
  </conditionalFormatting>
  <conditionalFormatting sqref="U140:V141 V144:V145 V152">
    <cfRule type="expression" dxfId="1282" priority="369">
      <formula>"J5=0"</formula>
    </cfRule>
  </conditionalFormatting>
  <conditionalFormatting sqref="U140:V141 V144:V145 V152">
    <cfRule type="expression" dxfId="1281" priority="368">
      <formula>M140=0</formula>
    </cfRule>
  </conditionalFormatting>
  <conditionalFormatting sqref="U140:V141 V144:V145 V152">
    <cfRule type="expression" dxfId="1280" priority="367">
      <formula>M140&lt;0.01</formula>
    </cfRule>
  </conditionalFormatting>
  <conditionalFormatting sqref="A142:AP143">
    <cfRule type="expression" dxfId="1279" priority="366">
      <formula>NOT(MOD(ROW(),2))</formula>
    </cfRule>
  </conditionalFormatting>
  <conditionalFormatting sqref="P142:V143">
    <cfRule type="expression" dxfId="1278" priority="365">
      <formula>H142&lt;0.01</formula>
    </cfRule>
  </conditionalFormatting>
  <conditionalFormatting sqref="P142:V143">
    <cfRule type="expression" dxfId="1277" priority="364">
      <formula>"J5=0"</formula>
    </cfRule>
  </conditionalFormatting>
  <conditionalFormatting sqref="P142:V143">
    <cfRule type="expression" dxfId="1276" priority="363">
      <formula>H142=0</formula>
    </cfRule>
  </conditionalFormatting>
  <conditionalFormatting sqref="U142:V143">
    <cfRule type="expression" dxfId="1275" priority="362">
      <formula>"J5=0"</formula>
    </cfRule>
  </conditionalFormatting>
  <conditionalFormatting sqref="U142:V143">
    <cfRule type="expression" dxfId="1274" priority="361">
      <formula>M142=0</formula>
    </cfRule>
  </conditionalFormatting>
  <conditionalFormatting sqref="U142:V143">
    <cfRule type="expression" dxfId="1273" priority="360">
      <formula>M142&lt;0.01</formula>
    </cfRule>
  </conditionalFormatting>
  <conditionalFormatting sqref="A146:AP147 A150:AP151">
    <cfRule type="expression" dxfId="1272" priority="359">
      <formula>NOT(MOD(ROW(),2))</formula>
    </cfRule>
  </conditionalFormatting>
  <conditionalFormatting sqref="P146:V147 P150:V151">
    <cfRule type="expression" dxfId="1271" priority="358">
      <formula>H146&lt;0.01</formula>
    </cfRule>
  </conditionalFormatting>
  <conditionalFormatting sqref="P146:V147 P150:V151">
    <cfRule type="expression" dxfId="1270" priority="357">
      <formula>"J5=0"</formula>
    </cfRule>
  </conditionalFormatting>
  <conditionalFormatting sqref="P146:V147 P150:V151">
    <cfRule type="expression" dxfId="1269" priority="356">
      <formula>H146=0</formula>
    </cfRule>
  </conditionalFormatting>
  <conditionalFormatting sqref="U146:V147 V150:V151">
    <cfRule type="expression" dxfId="1268" priority="355">
      <formula>"J5=0"</formula>
    </cfRule>
  </conditionalFormatting>
  <conditionalFormatting sqref="U146:V147 V150:V151">
    <cfRule type="expression" dxfId="1267" priority="354">
      <formula>M146=0</formula>
    </cfRule>
  </conditionalFormatting>
  <conditionalFormatting sqref="U146:V147 V150:V151">
    <cfRule type="expression" dxfId="1266" priority="353">
      <formula>M146&lt;0.01</formula>
    </cfRule>
  </conditionalFormatting>
  <conditionalFormatting sqref="A148:AP149">
    <cfRule type="expression" dxfId="1265" priority="352">
      <formula>NOT(MOD(ROW(),2))</formula>
    </cfRule>
  </conditionalFormatting>
  <conditionalFormatting sqref="P148:V149">
    <cfRule type="expression" dxfId="1264" priority="351">
      <formula>H148&lt;0.01</formula>
    </cfRule>
  </conditionalFormatting>
  <conditionalFormatting sqref="P148:V149">
    <cfRule type="expression" dxfId="1263" priority="350">
      <formula>"J5=0"</formula>
    </cfRule>
  </conditionalFormatting>
  <conditionalFormatting sqref="P148:V149">
    <cfRule type="expression" dxfId="1262" priority="349">
      <formula>H148=0</formula>
    </cfRule>
  </conditionalFormatting>
  <conditionalFormatting sqref="U148:V149">
    <cfRule type="expression" dxfId="1261" priority="348">
      <formula>"J5=0"</formula>
    </cfRule>
  </conditionalFormatting>
  <conditionalFormatting sqref="U148:V149">
    <cfRule type="expression" dxfId="1260" priority="347">
      <formula>M148=0</formula>
    </cfRule>
  </conditionalFormatting>
  <conditionalFormatting sqref="U148:V149">
    <cfRule type="expression" dxfId="1259" priority="346">
      <formula>M148&lt;0.01</formula>
    </cfRule>
  </conditionalFormatting>
  <conditionalFormatting sqref="A132:AP133 A129:AP129">
    <cfRule type="expression" dxfId="1258" priority="345">
      <formula>NOT(MOD(ROW(),2))</formula>
    </cfRule>
  </conditionalFormatting>
  <conditionalFormatting sqref="P132:V133 P129:V129">
    <cfRule type="expression" dxfId="1257" priority="344">
      <formula>H129&lt;0.01</formula>
    </cfRule>
  </conditionalFormatting>
  <conditionalFormatting sqref="P132:V133 P129:V129">
    <cfRule type="expression" dxfId="1256" priority="343">
      <formula>"J5=0"</formula>
    </cfRule>
  </conditionalFormatting>
  <conditionalFormatting sqref="P132:V133 P129:V129">
    <cfRule type="expression" dxfId="1255" priority="342">
      <formula>H129=0</formula>
    </cfRule>
  </conditionalFormatting>
  <conditionalFormatting sqref="V132:V133 U129:V129">
    <cfRule type="expression" dxfId="1254" priority="341">
      <formula>"J5=0"</formula>
    </cfRule>
  </conditionalFormatting>
  <conditionalFormatting sqref="V132:V133 U129:V129">
    <cfRule type="expression" dxfId="1253" priority="340">
      <formula>M129=0</formula>
    </cfRule>
  </conditionalFormatting>
  <conditionalFormatting sqref="V132:V133 U129:V129">
    <cfRule type="expression" dxfId="1252" priority="339">
      <formula>M129&lt;0.01</formula>
    </cfRule>
  </conditionalFormatting>
  <conditionalFormatting sqref="A130:AP131">
    <cfRule type="expression" dxfId="1251" priority="338">
      <formula>NOT(MOD(ROW(),2))</formula>
    </cfRule>
  </conditionalFormatting>
  <conditionalFormatting sqref="P130:V131">
    <cfRule type="expression" dxfId="1250" priority="337">
      <formula>H130&lt;0.01</formula>
    </cfRule>
  </conditionalFormatting>
  <conditionalFormatting sqref="P130:V131">
    <cfRule type="expression" dxfId="1249" priority="336">
      <formula>"J5=0"</formula>
    </cfRule>
  </conditionalFormatting>
  <conditionalFormatting sqref="P130:V131">
    <cfRule type="expression" dxfId="1248" priority="335">
      <formula>H130=0</formula>
    </cfRule>
  </conditionalFormatting>
  <conditionalFormatting sqref="U130:V131">
    <cfRule type="expression" dxfId="1247" priority="334">
      <formula>"J5=0"</formula>
    </cfRule>
  </conditionalFormatting>
  <conditionalFormatting sqref="U130:V131">
    <cfRule type="expression" dxfId="1246" priority="333">
      <formula>M130=0</formula>
    </cfRule>
  </conditionalFormatting>
  <conditionalFormatting sqref="U130:V131">
    <cfRule type="expression" dxfId="1245" priority="332">
      <formula>M130&lt;0.01</formula>
    </cfRule>
  </conditionalFormatting>
  <conditionalFormatting sqref="A134:AP135 A138:AP139">
    <cfRule type="expression" dxfId="1244" priority="331">
      <formula>NOT(MOD(ROW(),2))</formula>
    </cfRule>
  </conditionalFormatting>
  <conditionalFormatting sqref="P134:V135 P138:V139">
    <cfRule type="expression" dxfId="1243" priority="330">
      <formula>H134&lt;0.01</formula>
    </cfRule>
  </conditionalFormatting>
  <conditionalFormatting sqref="P134:V135 P138:V139">
    <cfRule type="expression" dxfId="1242" priority="329">
      <formula>"J5=0"</formula>
    </cfRule>
  </conditionalFormatting>
  <conditionalFormatting sqref="P134:V135 P138:V139">
    <cfRule type="expression" dxfId="1241" priority="328">
      <formula>H134=0</formula>
    </cfRule>
  </conditionalFormatting>
  <conditionalFormatting sqref="U134:V135 V138:V139">
    <cfRule type="expression" dxfId="1240" priority="327">
      <formula>"J5=0"</formula>
    </cfRule>
  </conditionalFormatting>
  <conditionalFormatting sqref="U134:V135 V138:V139">
    <cfRule type="expression" dxfId="1239" priority="326">
      <formula>M134=0</formula>
    </cfRule>
  </conditionalFormatting>
  <conditionalFormatting sqref="U134:V135 V138:V139">
    <cfRule type="expression" dxfId="1238" priority="325">
      <formula>M134&lt;0.01</formula>
    </cfRule>
  </conditionalFormatting>
  <conditionalFormatting sqref="A136:AP137">
    <cfRule type="expression" dxfId="1237" priority="324">
      <formula>NOT(MOD(ROW(),2))</formula>
    </cfRule>
  </conditionalFormatting>
  <conditionalFormatting sqref="P136:V137">
    <cfRule type="expression" dxfId="1236" priority="323">
      <formula>H136&lt;0.01</formula>
    </cfRule>
  </conditionalFormatting>
  <conditionalFormatting sqref="P136:V137">
    <cfRule type="expression" dxfId="1235" priority="322">
      <formula>"J5=0"</formula>
    </cfRule>
  </conditionalFormatting>
  <conditionalFormatting sqref="P136:V137">
    <cfRule type="expression" dxfId="1234" priority="321">
      <formula>H136=0</formula>
    </cfRule>
  </conditionalFormatting>
  <conditionalFormatting sqref="U136:V137">
    <cfRule type="expression" dxfId="1233" priority="320">
      <formula>"J5=0"</formula>
    </cfRule>
  </conditionalFormatting>
  <conditionalFormatting sqref="U136:V137">
    <cfRule type="expression" dxfId="1232" priority="319">
      <formula>M136=0</formula>
    </cfRule>
  </conditionalFormatting>
  <conditionalFormatting sqref="U136:V137">
    <cfRule type="expression" dxfId="1231" priority="318">
      <formula>M136&lt;0.01</formula>
    </cfRule>
  </conditionalFormatting>
  <conditionalFormatting sqref="A120:AP121 A128:AP128 A116:AP117">
    <cfRule type="expression" dxfId="1230" priority="317">
      <formula>NOT(MOD(ROW(),2))</formula>
    </cfRule>
  </conditionalFormatting>
  <conditionalFormatting sqref="P116:V117 P120:V121 P128:V128">
    <cfRule type="expression" dxfId="1229" priority="316">
      <formula>H116&lt;0.01</formula>
    </cfRule>
  </conditionalFormatting>
  <conditionalFormatting sqref="P116:V117 P120:V121 P128:V128">
    <cfRule type="expression" dxfId="1228" priority="315">
      <formula>"J5=0"</formula>
    </cfRule>
  </conditionalFormatting>
  <conditionalFormatting sqref="P116:V117 P120:V121 P128:V128">
    <cfRule type="expression" dxfId="1227" priority="314">
      <formula>H116=0</formula>
    </cfRule>
  </conditionalFormatting>
  <conditionalFormatting sqref="U116:V117 V120:V121 V128">
    <cfRule type="expression" dxfId="1226" priority="313">
      <formula>"J5=0"</formula>
    </cfRule>
  </conditionalFormatting>
  <conditionalFormatting sqref="U116:V117 V120:V121 V128">
    <cfRule type="expression" dxfId="1225" priority="312">
      <formula>M116=0</formula>
    </cfRule>
  </conditionalFormatting>
  <conditionalFormatting sqref="U116:V117 V120:V121 V128">
    <cfRule type="expression" dxfId="1224" priority="311">
      <formula>M116&lt;0.01</formula>
    </cfRule>
  </conditionalFormatting>
  <conditionalFormatting sqref="A118:AP119">
    <cfRule type="expression" dxfId="1223" priority="310">
      <formula>NOT(MOD(ROW(),2))</formula>
    </cfRule>
  </conditionalFormatting>
  <conditionalFormatting sqref="P118:V119">
    <cfRule type="expression" dxfId="1222" priority="309">
      <formula>H118&lt;0.01</formula>
    </cfRule>
  </conditionalFormatting>
  <conditionalFormatting sqref="P118:V119">
    <cfRule type="expression" dxfId="1221" priority="308">
      <formula>"J5=0"</formula>
    </cfRule>
  </conditionalFormatting>
  <conditionalFormatting sqref="P118:V119">
    <cfRule type="expression" dxfId="1220" priority="307">
      <formula>H118=0</formula>
    </cfRule>
  </conditionalFormatting>
  <conditionalFormatting sqref="U118:V119">
    <cfRule type="expression" dxfId="1219" priority="306">
      <formula>"J5=0"</formula>
    </cfRule>
  </conditionalFormatting>
  <conditionalFormatting sqref="U118:V119">
    <cfRule type="expression" dxfId="1218" priority="305">
      <formula>M118=0</formula>
    </cfRule>
  </conditionalFormatting>
  <conditionalFormatting sqref="U118:V119">
    <cfRule type="expression" dxfId="1217" priority="304">
      <formula>M118&lt;0.01</formula>
    </cfRule>
  </conditionalFormatting>
  <conditionalFormatting sqref="A122:AP123 A126:AP127">
    <cfRule type="expression" dxfId="1216" priority="303">
      <formula>NOT(MOD(ROW(),2))</formula>
    </cfRule>
  </conditionalFormatting>
  <conditionalFormatting sqref="P122:V123 P126:V127">
    <cfRule type="expression" dxfId="1215" priority="302">
      <formula>H122&lt;0.01</formula>
    </cfRule>
  </conditionalFormatting>
  <conditionalFormatting sqref="P122:V123 P126:V127">
    <cfRule type="expression" dxfId="1214" priority="301">
      <formula>"J5=0"</formula>
    </cfRule>
  </conditionalFormatting>
  <conditionalFormatting sqref="P122:V123 P126:V127">
    <cfRule type="expression" dxfId="1213" priority="300">
      <formula>H122=0</formula>
    </cfRule>
  </conditionalFormatting>
  <conditionalFormatting sqref="U122:V123 V126:V127">
    <cfRule type="expression" dxfId="1212" priority="299">
      <formula>"J5=0"</formula>
    </cfRule>
  </conditionalFormatting>
  <conditionalFormatting sqref="U122:V123 V126:V127">
    <cfRule type="expression" dxfId="1211" priority="298">
      <formula>M122=0</formula>
    </cfRule>
  </conditionalFormatting>
  <conditionalFormatting sqref="U122:V123 V126:V127">
    <cfRule type="expression" dxfId="1210" priority="297">
      <formula>M122&lt;0.01</formula>
    </cfRule>
  </conditionalFormatting>
  <conditionalFormatting sqref="A124:AP125">
    <cfRule type="expression" dxfId="1209" priority="296">
      <formula>NOT(MOD(ROW(),2))</formula>
    </cfRule>
  </conditionalFormatting>
  <conditionalFormatting sqref="P124:V125">
    <cfRule type="expression" dxfId="1208" priority="295">
      <formula>H124&lt;0.01</formula>
    </cfRule>
  </conditionalFormatting>
  <conditionalFormatting sqref="P124:V125">
    <cfRule type="expression" dxfId="1207" priority="294">
      <formula>"J5=0"</formula>
    </cfRule>
  </conditionalFormatting>
  <conditionalFormatting sqref="P124:V125">
    <cfRule type="expression" dxfId="1206" priority="293">
      <formula>H124=0</formula>
    </cfRule>
  </conditionalFormatting>
  <conditionalFormatting sqref="U124:V125">
    <cfRule type="expression" dxfId="1205" priority="292">
      <formula>"J5=0"</formula>
    </cfRule>
  </conditionalFormatting>
  <conditionalFormatting sqref="U124:V125">
    <cfRule type="expression" dxfId="1204" priority="291">
      <formula>M124=0</formula>
    </cfRule>
  </conditionalFormatting>
  <conditionalFormatting sqref="U124:V125">
    <cfRule type="expression" dxfId="1203" priority="290">
      <formula>M124&lt;0.01</formula>
    </cfRule>
  </conditionalFormatting>
  <conditionalFormatting sqref="A108:AP109 A105:AP105">
    <cfRule type="expression" dxfId="1202" priority="289">
      <formula>NOT(MOD(ROW(),2))</formula>
    </cfRule>
  </conditionalFormatting>
  <conditionalFormatting sqref="P108:V109 P105:V105">
    <cfRule type="expression" dxfId="1201" priority="288">
      <formula>H105&lt;0.01</formula>
    </cfRule>
  </conditionalFormatting>
  <conditionalFormatting sqref="P108:V109 P105:V105">
    <cfRule type="expression" dxfId="1200" priority="287">
      <formula>"J5=0"</formula>
    </cfRule>
  </conditionalFormatting>
  <conditionalFormatting sqref="P108:V109 P105:V105">
    <cfRule type="expression" dxfId="1199" priority="286">
      <formula>H105=0</formula>
    </cfRule>
  </conditionalFormatting>
  <conditionalFormatting sqref="V108:V109 U105:V105">
    <cfRule type="expression" dxfId="1198" priority="285">
      <formula>"J5=0"</formula>
    </cfRule>
  </conditionalFormatting>
  <conditionalFormatting sqref="V108:V109 U105:V105">
    <cfRule type="expression" dxfId="1197" priority="284">
      <formula>M105=0</formula>
    </cfRule>
  </conditionalFormatting>
  <conditionalFormatting sqref="V108:V109 U105:V105">
    <cfRule type="expression" dxfId="1196" priority="283">
      <formula>M105&lt;0.01</formula>
    </cfRule>
  </conditionalFormatting>
  <conditionalFormatting sqref="A106:AP107">
    <cfRule type="expression" dxfId="1195" priority="282">
      <formula>NOT(MOD(ROW(),2))</formula>
    </cfRule>
  </conditionalFormatting>
  <conditionalFormatting sqref="P106:V107">
    <cfRule type="expression" dxfId="1194" priority="281">
      <formula>H106&lt;0.01</formula>
    </cfRule>
  </conditionalFormatting>
  <conditionalFormatting sqref="P106:V107">
    <cfRule type="expression" dxfId="1193" priority="280">
      <formula>"J5=0"</formula>
    </cfRule>
  </conditionalFormatting>
  <conditionalFormatting sqref="P106:V107">
    <cfRule type="expression" dxfId="1192" priority="279">
      <formula>H106=0</formula>
    </cfRule>
  </conditionalFormatting>
  <conditionalFormatting sqref="U106:V107">
    <cfRule type="expression" dxfId="1191" priority="278">
      <formula>"J5=0"</formula>
    </cfRule>
  </conditionalFormatting>
  <conditionalFormatting sqref="U106:V107">
    <cfRule type="expression" dxfId="1190" priority="277">
      <formula>M106=0</formula>
    </cfRule>
  </conditionalFormatting>
  <conditionalFormatting sqref="U106:V107">
    <cfRule type="expression" dxfId="1189" priority="276">
      <formula>M106&lt;0.01</formula>
    </cfRule>
  </conditionalFormatting>
  <conditionalFormatting sqref="A110:AP111 A114:AP115">
    <cfRule type="expression" dxfId="1188" priority="275">
      <formula>NOT(MOD(ROW(),2))</formula>
    </cfRule>
  </conditionalFormatting>
  <conditionalFormatting sqref="P110:V111 P114:V115">
    <cfRule type="expression" dxfId="1187" priority="274">
      <formula>H110&lt;0.01</formula>
    </cfRule>
  </conditionalFormatting>
  <conditionalFormatting sqref="P110:V111 P114:V115">
    <cfRule type="expression" dxfId="1186" priority="273">
      <formula>"J5=0"</formula>
    </cfRule>
  </conditionalFormatting>
  <conditionalFormatting sqref="P110:V111 P114:V115">
    <cfRule type="expression" dxfId="1185" priority="272">
      <formula>H110=0</formula>
    </cfRule>
  </conditionalFormatting>
  <conditionalFormatting sqref="U110:V111 V114:V115">
    <cfRule type="expression" dxfId="1184" priority="271">
      <formula>"J5=0"</formula>
    </cfRule>
  </conditionalFormatting>
  <conditionalFormatting sqref="U110:V111 V114:V115">
    <cfRule type="expression" dxfId="1183" priority="270">
      <formula>M110=0</formula>
    </cfRule>
  </conditionalFormatting>
  <conditionalFormatting sqref="U110:V111 V114:V115">
    <cfRule type="expression" dxfId="1182" priority="269">
      <formula>M110&lt;0.01</formula>
    </cfRule>
  </conditionalFormatting>
  <conditionalFormatting sqref="A112:AP113">
    <cfRule type="expression" dxfId="1181" priority="268">
      <formula>NOT(MOD(ROW(),2))</formula>
    </cfRule>
  </conditionalFormatting>
  <conditionalFormatting sqref="P112:V113">
    <cfRule type="expression" dxfId="1180" priority="267">
      <formula>H112&lt;0.01</formula>
    </cfRule>
  </conditionalFormatting>
  <conditionalFormatting sqref="P112:V113">
    <cfRule type="expression" dxfId="1179" priority="266">
      <formula>"J5=0"</formula>
    </cfRule>
  </conditionalFormatting>
  <conditionalFormatting sqref="P112:V113">
    <cfRule type="expression" dxfId="1178" priority="265">
      <formula>H112=0</formula>
    </cfRule>
  </conditionalFormatting>
  <conditionalFormatting sqref="U112:V113">
    <cfRule type="expression" dxfId="1177" priority="264">
      <formula>"J5=0"</formula>
    </cfRule>
  </conditionalFormatting>
  <conditionalFormatting sqref="U112:V113">
    <cfRule type="expression" dxfId="1176" priority="263">
      <formula>M112=0</formula>
    </cfRule>
  </conditionalFormatting>
  <conditionalFormatting sqref="U112:V113">
    <cfRule type="expression" dxfId="1175" priority="262">
      <formula>M112&lt;0.01</formula>
    </cfRule>
  </conditionalFormatting>
  <conditionalFormatting sqref="A96:AP97 A104:AP104 A92:AP93">
    <cfRule type="expression" dxfId="1174" priority="261">
      <formula>NOT(MOD(ROW(),2))</formula>
    </cfRule>
  </conditionalFormatting>
  <conditionalFormatting sqref="P92:V93 P96:V97 P104:V104">
    <cfRule type="expression" dxfId="1173" priority="260">
      <formula>H92&lt;0.01</formula>
    </cfRule>
  </conditionalFormatting>
  <conditionalFormatting sqref="P92:V93 P96:V97 P104:V104">
    <cfRule type="expression" dxfId="1172" priority="259">
      <formula>"J5=0"</formula>
    </cfRule>
  </conditionalFormatting>
  <conditionalFormatting sqref="P92:V93 P96:V97 P104:V104">
    <cfRule type="expression" dxfId="1171" priority="258">
      <formula>H92=0</formula>
    </cfRule>
  </conditionalFormatting>
  <conditionalFormatting sqref="U92:V93 V96:V97 V104">
    <cfRule type="expression" dxfId="1170" priority="257">
      <formula>"J5=0"</formula>
    </cfRule>
  </conditionalFormatting>
  <conditionalFormatting sqref="U92:V93 V96:V97 V104">
    <cfRule type="expression" dxfId="1169" priority="256">
      <formula>M92=0</formula>
    </cfRule>
  </conditionalFormatting>
  <conditionalFormatting sqref="U92:V93 V96:V97 V104">
    <cfRule type="expression" dxfId="1168" priority="255">
      <formula>M92&lt;0.01</formula>
    </cfRule>
  </conditionalFormatting>
  <conditionalFormatting sqref="A94:AP95">
    <cfRule type="expression" dxfId="1167" priority="254">
      <formula>NOT(MOD(ROW(),2))</formula>
    </cfRule>
  </conditionalFormatting>
  <conditionalFormatting sqref="P94:V95">
    <cfRule type="expression" dxfId="1166" priority="253">
      <formula>H94&lt;0.01</formula>
    </cfRule>
  </conditionalFormatting>
  <conditionalFormatting sqref="P94:V95">
    <cfRule type="expression" dxfId="1165" priority="252">
      <formula>"J5=0"</formula>
    </cfRule>
  </conditionalFormatting>
  <conditionalFormatting sqref="P94:V95">
    <cfRule type="expression" dxfId="1164" priority="251">
      <formula>H94=0</formula>
    </cfRule>
  </conditionalFormatting>
  <conditionalFormatting sqref="U94:V95">
    <cfRule type="expression" dxfId="1163" priority="250">
      <formula>"J5=0"</formula>
    </cfRule>
  </conditionalFormatting>
  <conditionalFormatting sqref="U94:V95">
    <cfRule type="expression" dxfId="1162" priority="249">
      <formula>M94=0</formula>
    </cfRule>
  </conditionalFormatting>
  <conditionalFormatting sqref="U94:V95">
    <cfRule type="expression" dxfId="1161" priority="248">
      <formula>M94&lt;0.01</formula>
    </cfRule>
  </conditionalFormatting>
  <conditionalFormatting sqref="A98:AP99 A102:AP103">
    <cfRule type="expression" dxfId="1160" priority="247">
      <formula>NOT(MOD(ROW(),2))</formula>
    </cfRule>
  </conditionalFormatting>
  <conditionalFormatting sqref="P98:V99 P102:V103">
    <cfRule type="expression" dxfId="1159" priority="246">
      <formula>H98&lt;0.01</formula>
    </cfRule>
  </conditionalFormatting>
  <conditionalFormatting sqref="P98:V99 P102:V103">
    <cfRule type="expression" dxfId="1158" priority="245">
      <formula>"J5=0"</formula>
    </cfRule>
  </conditionalFormatting>
  <conditionalFormatting sqref="P98:V99 P102:V103">
    <cfRule type="expression" dxfId="1157" priority="244">
      <formula>H98=0</formula>
    </cfRule>
  </conditionalFormatting>
  <conditionalFormatting sqref="U98:V99 V102:V103">
    <cfRule type="expression" dxfId="1156" priority="243">
      <formula>"J5=0"</formula>
    </cfRule>
  </conditionalFormatting>
  <conditionalFormatting sqref="U98:V99 V102:V103">
    <cfRule type="expression" dxfId="1155" priority="242">
      <formula>M98=0</formula>
    </cfRule>
  </conditionalFormatting>
  <conditionalFormatting sqref="U98:V99 V102:V103">
    <cfRule type="expression" dxfId="1154" priority="241">
      <formula>M98&lt;0.01</formula>
    </cfRule>
  </conditionalFormatting>
  <conditionalFormatting sqref="A100:AP101">
    <cfRule type="expression" dxfId="1153" priority="240">
      <formula>NOT(MOD(ROW(),2))</formula>
    </cfRule>
  </conditionalFormatting>
  <conditionalFormatting sqref="P100:V101">
    <cfRule type="expression" dxfId="1152" priority="239">
      <formula>H100&lt;0.01</formula>
    </cfRule>
  </conditionalFormatting>
  <conditionalFormatting sqref="P100:V101">
    <cfRule type="expression" dxfId="1151" priority="238">
      <formula>"J5=0"</formula>
    </cfRule>
  </conditionalFormatting>
  <conditionalFormatting sqref="P100:V101">
    <cfRule type="expression" dxfId="1150" priority="237">
      <formula>H100=0</formula>
    </cfRule>
  </conditionalFormatting>
  <conditionalFormatting sqref="U100:V101">
    <cfRule type="expression" dxfId="1149" priority="236">
      <formula>"J5=0"</formula>
    </cfRule>
  </conditionalFormatting>
  <conditionalFormatting sqref="U100:V101">
    <cfRule type="expression" dxfId="1148" priority="235">
      <formula>M100=0</formula>
    </cfRule>
  </conditionalFormatting>
  <conditionalFormatting sqref="U100:V101">
    <cfRule type="expression" dxfId="1147" priority="234">
      <formula>M100&lt;0.01</formula>
    </cfRule>
  </conditionalFormatting>
  <conditionalFormatting sqref="A84:AP85 A81:AP81">
    <cfRule type="expression" dxfId="1146" priority="233">
      <formula>NOT(MOD(ROW(),2))</formula>
    </cfRule>
  </conditionalFormatting>
  <conditionalFormatting sqref="P84:V85 P81:V81">
    <cfRule type="expression" dxfId="1145" priority="232">
      <formula>H81&lt;0.01</formula>
    </cfRule>
  </conditionalFormatting>
  <conditionalFormatting sqref="P84:V85 P81:V81">
    <cfRule type="expression" dxfId="1144" priority="231">
      <formula>"J5=0"</formula>
    </cfRule>
  </conditionalFormatting>
  <conditionalFormatting sqref="P84:V85 P81:V81">
    <cfRule type="expression" dxfId="1143" priority="230">
      <formula>H81=0</formula>
    </cfRule>
  </conditionalFormatting>
  <conditionalFormatting sqref="V84:V85 U81:V81">
    <cfRule type="expression" dxfId="1142" priority="229">
      <formula>"J5=0"</formula>
    </cfRule>
  </conditionalFormatting>
  <conditionalFormatting sqref="V84:V85 U81:V81">
    <cfRule type="expression" dxfId="1141" priority="228">
      <formula>M81=0</formula>
    </cfRule>
  </conditionalFormatting>
  <conditionalFormatting sqref="V84:V85 U81:V81">
    <cfRule type="expression" dxfId="1140" priority="227">
      <formula>M81&lt;0.01</formula>
    </cfRule>
  </conditionalFormatting>
  <conditionalFormatting sqref="A82:AP83">
    <cfRule type="expression" dxfId="1139" priority="226">
      <formula>NOT(MOD(ROW(),2))</formula>
    </cfRule>
  </conditionalFormatting>
  <conditionalFormatting sqref="P82:V83">
    <cfRule type="expression" dxfId="1138" priority="225">
      <formula>H82&lt;0.01</formula>
    </cfRule>
  </conditionalFormatting>
  <conditionalFormatting sqref="P82:V83">
    <cfRule type="expression" dxfId="1137" priority="224">
      <formula>"J5=0"</formula>
    </cfRule>
  </conditionalFormatting>
  <conditionalFormatting sqref="P82:V83">
    <cfRule type="expression" dxfId="1136" priority="223">
      <formula>H82=0</formula>
    </cfRule>
  </conditionalFormatting>
  <conditionalFormatting sqref="U82:V83">
    <cfRule type="expression" dxfId="1135" priority="222">
      <formula>"J5=0"</formula>
    </cfRule>
  </conditionalFormatting>
  <conditionalFormatting sqref="U82:V83">
    <cfRule type="expression" dxfId="1134" priority="221">
      <formula>M82=0</formula>
    </cfRule>
  </conditionalFormatting>
  <conditionalFormatting sqref="U82:V83">
    <cfRule type="expression" dxfId="1133" priority="220">
      <formula>M82&lt;0.01</formula>
    </cfRule>
  </conditionalFormatting>
  <conditionalFormatting sqref="A86:AP87 A90:AP91">
    <cfRule type="expression" dxfId="1132" priority="219">
      <formula>NOT(MOD(ROW(),2))</formula>
    </cfRule>
  </conditionalFormatting>
  <conditionalFormatting sqref="P86:V87 P90:V91">
    <cfRule type="expression" dxfId="1131" priority="218">
      <formula>H86&lt;0.01</formula>
    </cfRule>
  </conditionalFormatting>
  <conditionalFormatting sqref="P86:V87 P90:V91">
    <cfRule type="expression" dxfId="1130" priority="217">
      <formula>"J5=0"</formula>
    </cfRule>
  </conditionalFormatting>
  <conditionalFormatting sqref="P86:V87 P90:V91">
    <cfRule type="expression" dxfId="1129" priority="216">
      <formula>H86=0</formula>
    </cfRule>
  </conditionalFormatting>
  <conditionalFormatting sqref="U86:V87 V90:V91">
    <cfRule type="expression" dxfId="1128" priority="215">
      <formula>"J5=0"</formula>
    </cfRule>
  </conditionalFormatting>
  <conditionalFormatting sqref="U86:V87 V90:V91">
    <cfRule type="expression" dxfId="1127" priority="214">
      <formula>M86=0</formula>
    </cfRule>
  </conditionalFormatting>
  <conditionalFormatting sqref="U86:V87 V90:V91">
    <cfRule type="expression" dxfId="1126" priority="213">
      <formula>M86&lt;0.01</formula>
    </cfRule>
  </conditionalFormatting>
  <conditionalFormatting sqref="A88:AP89">
    <cfRule type="expression" dxfId="1125" priority="212">
      <formula>NOT(MOD(ROW(),2))</formula>
    </cfRule>
  </conditionalFormatting>
  <conditionalFormatting sqref="P88:V89">
    <cfRule type="expression" dxfId="1124" priority="211">
      <formula>H88&lt;0.01</formula>
    </cfRule>
  </conditionalFormatting>
  <conditionalFormatting sqref="P88:V89">
    <cfRule type="expression" dxfId="1123" priority="210">
      <formula>"J5=0"</formula>
    </cfRule>
  </conditionalFormatting>
  <conditionalFormatting sqref="P88:V89">
    <cfRule type="expression" dxfId="1122" priority="209">
      <formula>H88=0</formula>
    </cfRule>
  </conditionalFormatting>
  <conditionalFormatting sqref="U88:V89">
    <cfRule type="expression" dxfId="1121" priority="208">
      <formula>"J5=0"</formula>
    </cfRule>
  </conditionalFormatting>
  <conditionalFormatting sqref="U88:V89">
    <cfRule type="expression" dxfId="1120" priority="207">
      <formula>M88=0</formula>
    </cfRule>
  </conditionalFormatting>
  <conditionalFormatting sqref="U88:V89">
    <cfRule type="expression" dxfId="1119" priority="206">
      <formula>M88&lt;0.01</formula>
    </cfRule>
  </conditionalFormatting>
  <conditionalFormatting sqref="A72:AP73 A80:AP80 A68:AP69">
    <cfRule type="expression" dxfId="1118" priority="205">
      <formula>NOT(MOD(ROW(),2))</formula>
    </cfRule>
  </conditionalFormatting>
  <conditionalFormatting sqref="P68:V69 P72:V73 P80:V80">
    <cfRule type="expression" dxfId="1117" priority="204">
      <formula>H68&lt;0.01</formula>
    </cfRule>
  </conditionalFormatting>
  <conditionalFormatting sqref="P68:V69 P72:V73 P80:V80">
    <cfRule type="expression" dxfId="1116" priority="203">
      <formula>"J5=0"</formula>
    </cfRule>
  </conditionalFormatting>
  <conditionalFormatting sqref="P68:V69 P72:V73 P80:V80">
    <cfRule type="expression" dxfId="1115" priority="202">
      <formula>H68=0</formula>
    </cfRule>
  </conditionalFormatting>
  <conditionalFormatting sqref="U68:V69 V72:V73 V80">
    <cfRule type="expression" dxfId="1114" priority="201">
      <formula>"J5=0"</formula>
    </cfRule>
  </conditionalFormatting>
  <conditionalFormatting sqref="U68:V69 V72:V73 V80">
    <cfRule type="expression" dxfId="1113" priority="200">
      <formula>M68=0</formula>
    </cfRule>
  </conditionalFormatting>
  <conditionalFormatting sqref="U68:V69 V72:V73 V80">
    <cfRule type="expression" dxfId="1112" priority="199">
      <formula>M68&lt;0.01</formula>
    </cfRule>
  </conditionalFormatting>
  <conditionalFormatting sqref="A70:AP71">
    <cfRule type="expression" dxfId="1111" priority="198">
      <formula>NOT(MOD(ROW(),2))</formula>
    </cfRule>
  </conditionalFormatting>
  <conditionalFormatting sqref="P70:V71">
    <cfRule type="expression" dxfId="1110" priority="197">
      <formula>H70&lt;0.01</formula>
    </cfRule>
  </conditionalFormatting>
  <conditionalFormatting sqref="P70:V71">
    <cfRule type="expression" dxfId="1109" priority="196">
      <formula>"J5=0"</formula>
    </cfRule>
  </conditionalFormatting>
  <conditionalFormatting sqref="P70:V71">
    <cfRule type="expression" dxfId="1108" priority="195">
      <formula>H70=0</formula>
    </cfRule>
  </conditionalFormatting>
  <conditionalFormatting sqref="U70:V71">
    <cfRule type="expression" dxfId="1107" priority="194">
      <formula>"J5=0"</formula>
    </cfRule>
  </conditionalFormatting>
  <conditionalFormatting sqref="U70:V71">
    <cfRule type="expression" dxfId="1106" priority="193">
      <formula>M70=0</formula>
    </cfRule>
  </conditionalFormatting>
  <conditionalFormatting sqref="U70:V71">
    <cfRule type="expression" dxfId="1105" priority="192">
      <formula>M70&lt;0.01</formula>
    </cfRule>
  </conditionalFormatting>
  <conditionalFormatting sqref="A74:AP75 A78:AP79">
    <cfRule type="expression" dxfId="1104" priority="191">
      <formula>NOT(MOD(ROW(),2))</formula>
    </cfRule>
  </conditionalFormatting>
  <conditionalFormatting sqref="P74:V75 P78:V79">
    <cfRule type="expression" dxfId="1103" priority="190">
      <formula>H74&lt;0.01</formula>
    </cfRule>
  </conditionalFormatting>
  <conditionalFormatting sqref="P74:V75 P78:V79">
    <cfRule type="expression" dxfId="1102" priority="189">
      <formula>"J5=0"</formula>
    </cfRule>
  </conditionalFormatting>
  <conditionalFormatting sqref="P74:V75 P78:V79">
    <cfRule type="expression" dxfId="1101" priority="188">
      <formula>H74=0</formula>
    </cfRule>
  </conditionalFormatting>
  <conditionalFormatting sqref="U74:V75 V78:V79">
    <cfRule type="expression" dxfId="1100" priority="187">
      <formula>"J5=0"</formula>
    </cfRule>
  </conditionalFormatting>
  <conditionalFormatting sqref="U74:V75 V78:V79">
    <cfRule type="expression" dxfId="1099" priority="186">
      <formula>M74=0</formula>
    </cfRule>
  </conditionalFormatting>
  <conditionalFormatting sqref="U74:V75 V78:V79">
    <cfRule type="expression" dxfId="1098" priority="185">
      <formula>M74&lt;0.01</formula>
    </cfRule>
  </conditionalFormatting>
  <conditionalFormatting sqref="A76:AP77">
    <cfRule type="expression" dxfId="1097" priority="184">
      <formula>NOT(MOD(ROW(),2))</formula>
    </cfRule>
  </conditionalFormatting>
  <conditionalFormatting sqref="P76:V77">
    <cfRule type="expression" dxfId="1096" priority="183">
      <formula>H76&lt;0.01</formula>
    </cfRule>
  </conditionalFormatting>
  <conditionalFormatting sqref="P76:V77">
    <cfRule type="expression" dxfId="1095" priority="182">
      <formula>"J5=0"</formula>
    </cfRule>
  </conditionalFormatting>
  <conditionalFormatting sqref="P76:V77">
    <cfRule type="expression" dxfId="1094" priority="181">
      <formula>H76=0</formula>
    </cfRule>
  </conditionalFormatting>
  <conditionalFormatting sqref="U76:V77">
    <cfRule type="expression" dxfId="1093" priority="180">
      <formula>"J5=0"</formula>
    </cfRule>
  </conditionalFormatting>
  <conditionalFormatting sqref="U76:V77">
    <cfRule type="expression" dxfId="1092" priority="179">
      <formula>M76=0</formula>
    </cfRule>
  </conditionalFormatting>
  <conditionalFormatting sqref="U76:V77">
    <cfRule type="expression" dxfId="1091" priority="178">
      <formula>M76&lt;0.01</formula>
    </cfRule>
  </conditionalFormatting>
  <conditionalFormatting sqref="A60:AP61 A57:AP57">
    <cfRule type="expression" dxfId="1090" priority="177">
      <formula>NOT(MOD(ROW(),2))</formula>
    </cfRule>
  </conditionalFormatting>
  <conditionalFormatting sqref="P60:V61 P57:V57">
    <cfRule type="expression" dxfId="1089" priority="176">
      <formula>H57&lt;0.01</formula>
    </cfRule>
  </conditionalFormatting>
  <conditionalFormatting sqref="P60:V61 P57:V57">
    <cfRule type="expression" dxfId="1088" priority="175">
      <formula>"J5=0"</formula>
    </cfRule>
  </conditionalFormatting>
  <conditionalFormatting sqref="P60:V61 P57:V57">
    <cfRule type="expression" dxfId="1087" priority="174">
      <formula>H57=0</formula>
    </cfRule>
  </conditionalFormatting>
  <conditionalFormatting sqref="V60:V61 U57:V57">
    <cfRule type="expression" dxfId="1086" priority="173">
      <formula>"J5=0"</formula>
    </cfRule>
  </conditionalFormatting>
  <conditionalFormatting sqref="V60:V61 U57:V57">
    <cfRule type="expression" dxfId="1085" priority="172">
      <formula>M57=0</formula>
    </cfRule>
  </conditionalFormatting>
  <conditionalFormatting sqref="V60:V61 U57:V57">
    <cfRule type="expression" dxfId="1084" priority="171">
      <formula>M57&lt;0.01</formula>
    </cfRule>
  </conditionalFormatting>
  <conditionalFormatting sqref="A58:AP59">
    <cfRule type="expression" dxfId="1083" priority="170">
      <formula>NOT(MOD(ROW(),2))</formula>
    </cfRule>
  </conditionalFormatting>
  <conditionalFormatting sqref="P58:V59">
    <cfRule type="expression" dxfId="1082" priority="169">
      <formula>H58&lt;0.01</formula>
    </cfRule>
  </conditionalFormatting>
  <conditionalFormatting sqref="P58:V59">
    <cfRule type="expression" dxfId="1081" priority="168">
      <formula>"J5=0"</formula>
    </cfRule>
  </conditionalFormatting>
  <conditionalFormatting sqref="P58:V59">
    <cfRule type="expression" dxfId="1080" priority="167">
      <formula>H58=0</formula>
    </cfRule>
  </conditionalFormatting>
  <conditionalFormatting sqref="U58:V59">
    <cfRule type="expression" dxfId="1079" priority="166">
      <formula>"J5=0"</formula>
    </cfRule>
  </conditionalFormatting>
  <conditionalFormatting sqref="U58:V59">
    <cfRule type="expression" dxfId="1078" priority="165">
      <formula>M58=0</formula>
    </cfRule>
  </conditionalFormatting>
  <conditionalFormatting sqref="U58:V59">
    <cfRule type="expression" dxfId="1077" priority="164">
      <formula>M58&lt;0.01</formula>
    </cfRule>
  </conditionalFormatting>
  <conditionalFormatting sqref="A62:AP63 A66:AP67">
    <cfRule type="expression" dxfId="1076" priority="163">
      <formula>NOT(MOD(ROW(),2))</formula>
    </cfRule>
  </conditionalFormatting>
  <conditionalFormatting sqref="P62:V63 P66:V67">
    <cfRule type="expression" dxfId="1075" priority="162">
      <formula>H62&lt;0.01</formula>
    </cfRule>
  </conditionalFormatting>
  <conditionalFormatting sqref="P62:V63 P66:V67">
    <cfRule type="expression" dxfId="1074" priority="161">
      <formula>"J5=0"</formula>
    </cfRule>
  </conditionalFormatting>
  <conditionalFormatting sqref="P62:V63 P66:V67">
    <cfRule type="expression" dxfId="1073" priority="160">
      <formula>H62=0</formula>
    </cfRule>
  </conditionalFormatting>
  <conditionalFormatting sqref="U62:V63 V66:V67">
    <cfRule type="expression" dxfId="1072" priority="159">
      <formula>"J5=0"</formula>
    </cfRule>
  </conditionalFormatting>
  <conditionalFormatting sqref="U62:V63 V66:V67">
    <cfRule type="expression" dxfId="1071" priority="158">
      <formula>M62=0</formula>
    </cfRule>
  </conditionalFormatting>
  <conditionalFormatting sqref="U62:V63 V66:V67">
    <cfRule type="expression" dxfId="1070" priority="157">
      <formula>M62&lt;0.01</formula>
    </cfRule>
  </conditionalFormatting>
  <conditionalFormatting sqref="A64:AP65">
    <cfRule type="expression" dxfId="1069" priority="156">
      <formula>NOT(MOD(ROW(),2))</formula>
    </cfRule>
  </conditionalFormatting>
  <conditionalFormatting sqref="P64:V65">
    <cfRule type="expression" dxfId="1068" priority="155">
      <formula>H64&lt;0.01</formula>
    </cfRule>
  </conditionalFormatting>
  <conditionalFormatting sqref="P64:V65">
    <cfRule type="expression" dxfId="1067" priority="154">
      <formula>"J5=0"</formula>
    </cfRule>
  </conditionalFormatting>
  <conditionalFormatting sqref="P64:V65">
    <cfRule type="expression" dxfId="1066" priority="153">
      <formula>H64=0</formula>
    </cfRule>
  </conditionalFormatting>
  <conditionalFormatting sqref="U64:V65">
    <cfRule type="expression" dxfId="1065" priority="152">
      <formula>"J5=0"</formula>
    </cfRule>
  </conditionalFormatting>
  <conditionalFormatting sqref="U64:V65">
    <cfRule type="expression" dxfId="1064" priority="151">
      <formula>M64=0</formula>
    </cfRule>
  </conditionalFormatting>
  <conditionalFormatting sqref="U64:V65">
    <cfRule type="expression" dxfId="1063" priority="150">
      <formula>M64&lt;0.01</formula>
    </cfRule>
  </conditionalFormatting>
  <conditionalFormatting sqref="A48:AP49 A56:AP56 A44:AP45">
    <cfRule type="expression" dxfId="1062" priority="149">
      <formula>NOT(MOD(ROW(),2))</formula>
    </cfRule>
  </conditionalFormatting>
  <conditionalFormatting sqref="P44:V45 P48:V49 P56:V56">
    <cfRule type="expression" dxfId="1061" priority="148">
      <formula>H44&lt;0.01</formula>
    </cfRule>
  </conditionalFormatting>
  <conditionalFormatting sqref="P44:V45 P48:V49 P56:V56">
    <cfRule type="expression" dxfId="1060" priority="147">
      <formula>"J5=0"</formula>
    </cfRule>
  </conditionalFormatting>
  <conditionalFormatting sqref="P44:V45 P48:V49 P56:V56">
    <cfRule type="expression" dxfId="1059" priority="146">
      <formula>H44=0</formula>
    </cfRule>
  </conditionalFormatting>
  <conditionalFormatting sqref="U44:V45 V48:V49 V56">
    <cfRule type="expression" dxfId="1058" priority="145">
      <formula>"J5=0"</formula>
    </cfRule>
  </conditionalFormatting>
  <conditionalFormatting sqref="U44:V45 V48:V49 V56">
    <cfRule type="expression" dxfId="1057" priority="144">
      <formula>M44=0</formula>
    </cfRule>
  </conditionalFormatting>
  <conditionalFormatting sqref="U44:V45 V48:V49 V56">
    <cfRule type="expression" dxfId="1056" priority="143">
      <formula>M44&lt;0.01</formula>
    </cfRule>
  </conditionalFormatting>
  <conditionalFormatting sqref="A46:AP47">
    <cfRule type="expression" dxfId="1055" priority="142">
      <formula>NOT(MOD(ROW(),2))</formula>
    </cfRule>
  </conditionalFormatting>
  <conditionalFormatting sqref="P46:V47">
    <cfRule type="expression" dxfId="1054" priority="141">
      <formula>H46&lt;0.01</formula>
    </cfRule>
  </conditionalFormatting>
  <conditionalFormatting sqref="P46:V47">
    <cfRule type="expression" dxfId="1053" priority="140">
      <formula>"J5=0"</formula>
    </cfRule>
  </conditionalFormatting>
  <conditionalFormatting sqref="P46:V47">
    <cfRule type="expression" dxfId="1052" priority="139">
      <formula>H46=0</formula>
    </cfRule>
  </conditionalFormatting>
  <conditionalFormatting sqref="U46:V47">
    <cfRule type="expression" dxfId="1051" priority="138">
      <formula>"J5=0"</formula>
    </cfRule>
  </conditionalFormatting>
  <conditionalFormatting sqref="U46:V47">
    <cfRule type="expression" dxfId="1050" priority="137">
      <formula>M46=0</formula>
    </cfRule>
  </conditionalFormatting>
  <conditionalFormatting sqref="U46:V47">
    <cfRule type="expression" dxfId="1049" priority="136">
      <formula>M46&lt;0.01</formula>
    </cfRule>
  </conditionalFormatting>
  <conditionalFormatting sqref="A50:AP51 A54:AP55">
    <cfRule type="expression" dxfId="1048" priority="135">
      <formula>NOT(MOD(ROW(),2))</formula>
    </cfRule>
  </conditionalFormatting>
  <conditionalFormatting sqref="P50:V51 P54:V55">
    <cfRule type="expression" dxfId="1047" priority="134">
      <formula>H50&lt;0.01</formula>
    </cfRule>
  </conditionalFormatting>
  <conditionalFormatting sqref="P50:V51 P54:V55">
    <cfRule type="expression" dxfId="1046" priority="133">
      <formula>"J5=0"</formula>
    </cfRule>
  </conditionalFormatting>
  <conditionalFormatting sqref="P50:V51 P54:V55">
    <cfRule type="expression" dxfId="1045" priority="132">
      <formula>H50=0</formula>
    </cfRule>
  </conditionalFormatting>
  <conditionalFormatting sqref="U50:V51 V54:V55">
    <cfRule type="expression" dxfId="1044" priority="131">
      <formula>"J5=0"</formula>
    </cfRule>
  </conditionalFormatting>
  <conditionalFormatting sqref="U50:V51 V54:V55">
    <cfRule type="expression" dxfId="1043" priority="130">
      <formula>M50=0</formula>
    </cfRule>
  </conditionalFormatting>
  <conditionalFormatting sqref="U50:V51 V54:V55">
    <cfRule type="expression" dxfId="1042" priority="129">
      <formula>M50&lt;0.01</formula>
    </cfRule>
  </conditionalFormatting>
  <conditionalFormatting sqref="A52:AP53">
    <cfRule type="expression" dxfId="1041" priority="128">
      <formula>NOT(MOD(ROW(),2))</formula>
    </cfRule>
  </conditionalFormatting>
  <conditionalFormatting sqref="P52:V53">
    <cfRule type="expression" dxfId="1040" priority="127">
      <formula>H52&lt;0.01</formula>
    </cfRule>
  </conditionalFormatting>
  <conditionalFormatting sqref="P52:V53">
    <cfRule type="expression" dxfId="1039" priority="126">
      <formula>"J5=0"</formula>
    </cfRule>
  </conditionalFormatting>
  <conditionalFormatting sqref="P52:V53">
    <cfRule type="expression" dxfId="1038" priority="125">
      <formula>H52=0</formula>
    </cfRule>
  </conditionalFormatting>
  <conditionalFormatting sqref="U52:V53">
    <cfRule type="expression" dxfId="1037" priority="124">
      <formula>"J5=0"</formula>
    </cfRule>
  </conditionalFormatting>
  <conditionalFormatting sqref="U52:V53">
    <cfRule type="expression" dxfId="1036" priority="123">
      <formula>M52=0</formula>
    </cfRule>
  </conditionalFormatting>
  <conditionalFormatting sqref="U52:V53">
    <cfRule type="expression" dxfId="1035" priority="122">
      <formula>M52&lt;0.01</formula>
    </cfRule>
  </conditionalFormatting>
  <conditionalFormatting sqref="A36:AP37 A33:AP33">
    <cfRule type="expression" dxfId="1034" priority="121">
      <formula>NOT(MOD(ROW(),2))</formula>
    </cfRule>
  </conditionalFormatting>
  <conditionalFormatting sqref="P36:V37 P33:V33">
    <cfRule type="expression" dxfId="1033" priority="120">
      <formula>H33&lt;0.01</formula>
    </cfRule>
  </conditionalFormatting>
  <conditionalFormatting sqref="P36:V37 P33:V33">
    <cfRule type="expression" dxfId="1032" priority="119">
      <formula>"J5=0"</formula>
    </cfRule>
  </conditionalFormatting>
  <conditionalFormatting sqref="P36:V37 P33:V33">
    <cfRule type="expression" dxfId="1031" priority="118">
      <formula>H33=0</formula>
    </cfRule>
  </conditionalFormatting>
  <conditionalFormatting sqref="V36:V37 U33:V33">
    <cfRule type="expression" dxfId="1030" priority="117">
      <formula>"J5=0"</formula>
    </cfRule>
  </conditionalFormatting>
  <conditionalFormatting sqref="V36:V37 U33:V33">
    <cfRule type="expression" dxfId="1029" priority="116">
      <formula>M33=0</formula>
    </cfRule>
  </conditionalFormatting>
  <conditionalFormatting sqref="V36:V37 U33:V33">
    <cfRule type="expression" dxfId="1028" priority="115">
      <formula>M33&lt;0.01</formula>
    </cfRule>
  </conditionalFormatting>
  <conditionalFormatting sqref="A34:AP35">
    <cfRule type="expression" dxfId="1027" priority="114">
      <formula>NOT(MOD(ROW(),2))</formula>
    </cfRule>
  </conditionalFormatting>
  <conditionalFormatting sqref="P34:V35">
    <cfRule type="expression" dxfId="1026" priority="113">
      <formula>H34&lt;0.01</formula>
    </cfRule>
  </conditionalFormatting>
  <conditionalFormatting sqref="P34:V35">
    <cfRule type="expression" dxfId="1025" priority="112">
      <formula>"J5=0"</formula>
    </cfRule>
  </conditionalFormatting>
  <conditionalFormatting sqref="P34:V35">
    <cfRule type="expression" dxfId="1024" priority="111">
      <formula>H34=0</formula>
    </cfRule>
  </conditionalFormatting>
  <conditionalFormatting sqref="U34:V35">
    <cfRule type="expression" dxfId="1023" priority="110">
      <formula>"J5=0"</formula>
    </cfRule>
  </conditionalFormatting>
  <conditionalFormatting sqref="U34:V35">
    <cfRule type="expression" dxfId="1022" priority="109">
      <formula>M34=0</formula>
    </cfRule>
  </conditionalFormatting>
  <conditionalFormatting sqref="U34:V35">
    <cfRule type="expression" dxfId="1021" priority="108">
      <formula>M34&lt;0.01</formula>
    </cfRule>
  </conditionalFormatting>
  <conditionalFormatting sqref="A38:AP39 A42:AP43">
    <cfRule type="expression" dxfId="1020" priority="107">
      <formula>NOT(MOD(ROW(),2))</formula>
    </cfRule>
  </conditionalFormatting>
  <conditionalFormatting sqref="P38:V39 P42:V43">
    <cfRule type="expression" dxfId="1019" priority="106">
      <formula>H38&lt;0.01</formula>
    </cfRule>
  </conditionalFormatting>
  <conditionalFormatting sqref="P38:V39 P42:V43">
    <cfRule type="expression" dxfId="1018" priority="105">
      <formula>"J5=0"</formula>
    </cfRule>
  </conditionalFormatting>
  <conditionalFormatting sqref="P38:V39 P42:V43">
    <cfRule type="expression" dxfId="1017" priority="104">
      <formula>H38=0</formula>
    </cfRule>
  </conditionalFormatting>
  <conditionalFormatting sqref="U38:V39 V42:V43">
    <cfRule type="expression" dxfId="1016" priority="103">
      <formula>"J5=0"</formula>
    </cfRule>
  </conditionalFormatting>
  <conditionalFormatting sqref="U38:V39 V42:V43">
    <cfRule type="expression" dxfId="1015" priority="102">
      <formula>M38=0</formula>
    </cfRule>
  </conditionalFormatting>
  <conditionalFormatting sqref="U38:V39 V42:V43">
    <cfRule type="expression" dxfId="1014" priority="101">
      <formula>M38&lt;0.01</formula>
    </cfRule>
  </conditionalFormatting>
  <conditionalFormatting sqref="A40:AP41">
    <cfRule type="expression" dxfId="1013" priority="100">
      <formula>NOT(MOD(ROW(),2))</formula>
    </cfRule>
  </conditionalFormatting>
  <conditionalFormatting sqref="P40:V41">
    <cfRule type="expression" dxfId="1012" priority="99">
      <formula>H40&lt;0.01</formula>
    </cfRule>
  </conditionalFormatting>
  <conditionalFormatting sqref="P40:V41">
    <cfRule type="expression" dxfId="1011" priority="98">
      <formula>"J5=0"</formula>
    </cfRule>
  </conditionalFormatting>
  <conditionalFormatting sqref="P40:V41">
    <cfRule type="expression" dxfId="1010" priority="97">
      <formula>H40=0</formula>
    </cfRule>
  </conditionalFormatting>
  <conditionalFormatting sqref="U40:V41">
    <cfRule type="expression" dxfId="1009" priority="96">
      <formula>"J5=0"</formula>
    </cfRule>
  </conditionalFormatting>
  <conditionalFormatting sqref="U40:V41">
    <cfRule type="expression" dxfId="1008" priority="95">
      <formula>M40=0</formula>
    </cfRule>
  </conditionalFormatting>
  <conditionalFormatting sqref="U40:V41">
    <cfRule type="expression" dxfId="1007" priority="94">
      <formula>M40&lt;0.01</formula>
    </cfRule>
  </conditionalFormatting>
  <conditionalFormatting sqref="A24:AP25 A32:AP32 A21:AP21 A20:E20 G20:O20 W20:AP20">
    <cfRule type="expression" dxfId="1006" priority="93">
      <formula>NOT(MOD(ROW(),2))</formula>
    </cfRule>
  </conditionalFormatting>
  <conditionalFormatting sqref="P21:V21 P24:V25 P32:V32">
    <cfRule type="expression" dxfId="1005" priority="92">
      <formula>H21&lt;0.01</formula>
    </cfRule>
  </conditionalFormatting>
  <conditionalFormatting sqref="P21:V21 P24:V25 P32:V32">
    <cfRule type="expression" dxfId="1004" priority="91">
      <formula>"J5=0"</formula>
    </cfRule>
  </conditionalFormatting>
  <conditionalFormatting sqref="P21:V21 P24:V25 P32:V32">
    <cfRule type="expression" dxfId="1003" priority="90">
      <formula>H21=0</formula>
    </cfRule>
  </conditionalFormatting>
  <conditionalFormatting sqref="U21:V21 V24:V25 V32">
    <cfRule type="expression" dxfId="1002" priority="89">
      <formula>"J5=0"</formula>
    </cfRule>
  </conditionalFormatting>
  <conditionalFormatting sqref="U21:V21 V24:V25 V32">
    <cfRule type="expression" dxfId="1001" priority="88">
      <formula>M21=0</formula>
    </cfRule>
  </conditionalFormatting>
  <conditionalFormatting sqref="U21:V21 V24:V25 V32">
    <cfRule type="expression" dxfId="1000" priority="87">
      <formula>M21&lt;0.01</formula>
    </cfRule>
  </conditionalFormatting>
  <conditionalFormatting sqref="A22:AP23">
    <cfRule type="expression" dxfId="999" priority="86">
      <formula>NOT(MOD(ROW(),2))</formula>
    </cfRule>
  </conditionalFormatting>
  <conditionalFormatting sqref="P22:V23">
    <cfRule type="expression" dxfId="998" priority="85">
      <formula>H22&lt;0.01</formula>
    </cfRule>
  </conditionalFormatting>
  <conditionalFormatting sqref="P22:V23">
    <cfRule type="expression" dxfId="997" priority="84">
      <formula>"J5=0"</formula>
    </cfRule>
  </conditionalFormatting>
  <conditionalFormatting sqref="P22:V23">
    <cfRule type="expression" dxfId="996" priority="83">
      <formula>H22=0</formula>
    </cfRule>
  </conditionalFormatting>
  <conditionalFormatting sqref="U22:V23">
    <cfRule type="expression" dxfId="995" priority="82">
      <formula>"J5=0"</formula>
    </cfRule>
  </conditionalFormatting>
  <conditionalFormatting sqref="U22:V23">
    <cfRule type="expression" dxfId="994" priority="81">
      <formula>M22=0</formula>
    </cfRule>
  </conditionalFormatting>
  <conditionalFormatting sqref="U22:V23">
    <cfRule type="expression" dxfId="993" priority="80">
      <formula>M22&lt;0.01</formula>
    </cfRule>
  </conditionalFormatting>
  <conditionalFormatting sqref="A26:AP27 A30:AP31">
    <cfRule type="expression" dxfId="992" priority="79">
      <formula>NOT(MOD(ROW(),2))</formula>
    </cfRule>
  </conditionalFormatting>
  <conditionalFormatting sqref="P26:V27 P30:V31">
    <cfRule type="expression" dxfId="991" priority="78">
      <formula>H26&lt;0.01</formula>
    </cfRule>
  </conditionalFormatting>
  <conditionalFormatting sqref="P26:V27 P30:V31">
    <cfRule type="expression" dxfId="990" priority="77">
      <formula>"J5=0"</formula>
    </cfRule>
  </conditionalFormatting>
  <conditionalFormatting sqref="P26:V27 P30:V31">
    <cfRule type="expression" dxfId="989" priority="76">
      <formula>H26=0</formula>
    </cfRule>
  </conditionalFormatting>
  <conditionalFormatting sqref="U26:V27 V30:V31">
    <cfRule type="expression" dxfId="988" priority="75">
      <formula>"J5=0"</formula>
    </cfRule>
  </conditionalFormatting>
  <conditionalFormatting sqref="U26:V27 V30:V31">
    <cfRule type="expression" dxfId="987" priority="74">
      <formula>M26=0</formula>
    </cfRule>
  </conditionalFormatting>
  <conditionalFormatting sqref="U26:V27 V30:V31">
    <cfRule type="expression" dxfId="986" priority="73">
      <formula>M26&lt;0.01</formula>
    </cfRule>
  </conditionalFormatting>
  <conditionalFormatting sqref="A28:AP29">
    <cfRule type="expression" dxfId="985" priority="72">
      <formula>NOT(MOD(ROW(),2))</formula>
    </cfRule>
  </conditionalFormatting>
  <conditionalFormatting sqref="P28:V29">
    <cfRule type="expression" dxfId="984" priority="71">
      <formula>H28&lt;0.01</formula>
    </cfRule>
  </conditionalFormatting>
  <conditionalFormatting sqref="P28:V29">
    <cfRule type="expression" dxfId="983" priority="70">
      <formula>"J5=0"</formula>
    </cfRule>
  </conditionalFormatting>
  <conditionalFormatting sqref="P28:V29">
    <cfRule type="expression" dxfId="982" priority="69">
      <formula>H28=0</formula>
    </cfRule>
  </conditionalFormatting>
  <conditionalFormatting sqref="U28:V29">
    <cfRule type="expression" dxfId="981" priority="68">
      <formula>"J5=0"</formula>
    </cfRule>
  </conditionalFormatting>
  <conditionalFormatting sqref="U28:V29">
    <cfRule type="expression" dxfId="980" priority="67">
      <formula>M28=0</formula>
    </cfRule>
  </conditionalFormatting>
  <conditionalFormatting sqref="U28:V29">
    <cfRule type="expression" dxfId="979" priority="66">
      <formula>M28&lt;0.01</formula>
    </cfRule>
  </conditionalFormatting>
  <conditionalFormatting sqref="A11:E12 A8:E8 G8:O8 G12:AP12 P13:V14 G11:O11 W11:AP11 W8:AP8">
    <cfRule type="expression" dxfId="978" priority="65">
      <formula>NOT(MOD(ROW(),2))</formula>
    </cfRule>
  </conditionalFormatting>
  <conditionalFormatting sqref="P12:V14">
    <cfRule type="expression" dxfId="977" priority="64">
      <formula>H12&lt;0.01</formula>
    </cfRule>
  </conditionalFormatting>
  <conditionalFormatting sqref="P12:V14">
    <cfRule type="expression" dxfId="976" priority="63">
      <formula>"J5=0"</formula>
    </cfRule>
  </conditionalFormatting>
  <conditionalFormatting sqref="P12:V14">
    <cfRule type="expression" dxfId="975" priority="62">
      <formula>H12=0</formula>
    </cfRule>
  </conditionalFormatting>
  <conditionalFormatting sqref="V12:V14">
    <cfRule type="expression" dxfId="974" priority="61">
      <formula>"J5=0"</formula>
    </cfRule>
  </conditionalFormatting>
  <conditionalFormatting sqref="V12:V14">
    <cfRule type="expression" dxfId="973" priority="60">
      <formula>N12=0</formula>
    </cfRule>
  </conditionalFormatting>
  <conditionalFormatting sqref="V12:V14">
    <cfRule type="expression" dxfId="972" priority="59">
      <formula>N12&lt;0.01</formula>
    </cfRule>
  </conditionalFormatting>
  <conditionalFormatting sqref="A9:E10 G9:O10 W9:AP10">
    <cfRule type="expression" dxfId="971" priority="58">
      <formula>NOT(MOD(ROW(),2))</formula>
    </cfRule>
  </conditionalFormatting>
  <conditionalFormatting sqref="A13:E14 A18:E19 G18:O19 G13:O14 W13:AP14 W18:AP19">
    <cfRule type="expression" dxfId="964" priority="51">
      <formula>NOT(MOD(ROW(),2))</formula>
    </cfRule>
  </conditionalFormatting>
  <conditionalFormatting sqref="G15:O16 A15:E17 O17 W15:AP17">
    <cfRule type="expression" dxfId="957" priority="44">
      <formula>NOT(MOD(ROW(),2))</formula>
    </cfRule>
  </conditionalFormatting>
  <conditionalFormatting sqref="F5">
    <cfRule type="expression" dxfId="950" priority="37">
      <formula>NOT(MOD(ROW(),2))</formula>
    </cfRule>
  </conditionalFormatting>
  <conditionalFormatting sqref="F11">
    <cfRule type="expression" dxfId="949" priority="36">
      <formula>NOT(MOD(ROW(),2))</formula>
    </cfRule>
  </conditionalFormatting>
  <conditionalFormatting sqref="F16">
    <cfRule type="expression" dxfId="948" priority="35">
      <formula>NOT(MOD(ROW(),2))</formula>
    </cfRule>
  </conditionalFormatting>
  <conditionalFormatting sqref="F7:F10">
    <cfRule type="expression" dxfId="947" priority="34">
      <formula>NOT(MOD(ROW(),2))</formula>
    </cfRule>
  </conditionalFormatting>
  <conditionalFormatting sqref="F13:F15">
    <cfRule type="expression" dxfId="946" priority="33">
      <formula>NOT(MOD(ROW(),2))</formula>
    </cfRule>
  </conditionalFormatting>
  <conditionalFormatting sqref="F19:F20">
    <cfRule type="expression" dxfId="945" priority="32">
      <formula>NOT(MOD(ROW(),2))</formula>
    </cfRule>
  </conditionalFormatting>
  <conditionalFormatting sqref="F12">
    <cfRule type="expression" dxfId="944" priority="31">
      <formula>NOT(MOD(ROW(),2))</formula>
    </cfRule>
  </conditionalFormatting>
  <conditionalFormatting sqref="F18">
    <cfRule type="expression" dxfId="943" priority="30">
      <formula>NOT(MOD(ROW(),2))</formula>
    </cfRule>
  </conditionalFormatting>
  <conditionalFormatting sqref="F17">
    <cfRule type="expression" dxfId="942" priority="29">
      <formula>NOT(MOD(ROW(),2))</formula>
    </cfRule>
  </conditionalFormatting>
  <conditionalFormatting sqref="G17:N17">
    <cfRule type="expression" dxfId="941" priority="28">
      <formula>NOT(MOD(ROW(),2))</formula>
    </cfRule>
  </conditionalFormatting>
  <conditionalFormatting sqref="A6:E6 G6:O6 W6:AP6">
    <cfRule type="expression" dxfId="940" priority="27">
      <formula>NOT(MOD(ROW(),2))</formula>
    </cfRule>
  </conditionalFormatting>
  <conditionalFormatting sqref="F6">
    <cfRule type="expression" dxfId="928" priority="15">
      <formula>NOT(MOD(ROW(),2))</formula>
    </cfRule>
  </conditionalFormatting>
  <conditionalFormatting sqref="P5:V11">
    <cfRule type="expression" dxfId="13" priority="14">
      <formula>NOT(MOD(ROW(),2))</formula>
    </cfRule>
  </conditionalFormatting>
  <conditionalFormatting sqref="P5:V11">
    <cfRule type="expression" dxfId="12" priority="13">
      <formula>H5&lt;0.01</formula>
    </cfRule>
  </conditionalFormatting>
  <conditionalFormatting sqref="P5:V11">
    <cfRule type="expression" dxfId="11" priority="12">
      <formula>"J5=0"</formula>
    </cfRule>
  </conditionalFormatting>
  <conditionalFormatting sqref="P5:V11">
    <cfRule type="expression" dxfId="10" priority="11">
      <formula>H5=0</formula>
    </cfRule>
  </conditionalFormatting>
  <conditionalFormatting sqref="V5:V11">
    <cfRule type="expression" dxfId="9" priority="10">
      <formula>"J5=0"</formula>
    </cfRule>
  </conditionalFormatting>
  <conditionalFormatting sqref="V5:V11">
    <cfRule type="expression" dxfId="8" priority="9">
      <formula>N5=0</formula>
    </cfRule>
  </conditionalFormatting>
  <conditionalFormatting sqref="V5:V11">
    <cfRule type="expression" dxfId="7" priority="8">
      <formula>N5&lt;0.01</formula>
    </cfRule>
  </conditionalFormatting>
  <conditionalFormatting sqref="P15:V20">
    <cfRule type="expression" dxfId="6" priority="7">
      <formula>NOT(MOD(ROW(),2))</formula>
    </cfRule>
  </conditionalFormatting>
  <conditionalFormatting sqref="P15:V20">
    <cfRule type="expression" dxfId="5" priority="6">
      <formula>H15&lt;0.01</formula>
    </cfRule>
  </conditionalFormatting>
  <conditionalFormatting sqref="P15:V20">
    <cfRule type="expression" dxfId="4" priority="5">
      <formula>"J5=0"</formula>
    </cfRule>
  </conditionalFormatting>
  <conditionalFormatting sqref="P15:V20">
    <cfRule type="expression" dxfId="3" priority="4">
      <formula>H15=0</formula>
    </cfRule>
  </conditionalFormatting>
  <conditionalFormatting sqref="V15:V20">
    <cfRule type="expression" dxfId="2" priority="3">
      <formula>"J5=0"</formula>
    </cfRule>
  </conditionalFormatting>
  <conditionalFormatting sqref="V15:V20">
    <cfRule type="expression" dxfId="1" priority="2">
      <formula>N15=0</formula>
    </cfRule>
  </conditionalFormatting>
  <conditionalFormatting sqref="V15:V20">
    <cfRule type="expression" dxfId="0" priority="1">
      <formula>N15&lt;0.01</formula>
    </cfRule>
  </conditionalFormatting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1562DA6-278A-4D83-BA3D-D32D3EA0D2C5}">
          <x14:formula1>
            <xm:f>'C:\Users\dd5999\Documents\Perso\INEO\[test.xlsm]objets'!#REF!</xm:f>
          </x14:formula1>
          <xm:sqref>F5:F20</xm:sqref>
        </x14:dataValidation>
        <x14:dataValidation type="list" allowBlank="1" showInputMessage="1" showErrorMessage="1" xr:uid="{C174A1CB-6CDA-4C78-9E83-6F821DBBBECC}">
          <x14:formula1>
            <xm:f>objets!$A$5:$A$553</xm:f>
          </x14:formula1>
          <xm:sqref>F21:F201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3FE4-6747-437E-ABBA-F0FB23F378C8}">
  <sheetPr codeName="Feuil7">
    <pageSetUpPr fitToPage="1"/>
  </sheetPr>
  <dimension ref="A1:BJ201"/>
  <sheetViews>
    <sheetView zoomScale="60" zoomScaleNormal="60" workbookViewId="0">
      <pane ySplit="4" topLeftCell="A5" activePane="bottomLeft" state="frozen"/>
      <selection activeCell="K13" sqref="K13"/>
      <selection pane="bottomLeft" activeCell="H9" sqref="H9"/>
    </sheetView>
  </sheetViews>
  <sheetFormatPr baseColWidth="10" defaultColWidth="11.42578125" defaultRowHeight="15" outlineLevelCol="1" x14ac:dyDescent="0.25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 x14ac:dyDescent="0.4">
      <c r="A1" s="55" t="s">
        <v>63</v>
      </c>
      <c r="B1" s="212" t="str">
        <f>Zone!B1</f>
        <v>test</v>
      </c>
      <c r="C1" s="212"/>
      <c r="D1" s="212"/>
      <c r="E1" s="212"/>
      <c r="F1" s="9">
        <f ca="1">TODAY()</f>
        <v>43858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 x14ac:dyDescent="0.35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 x14ac:dyDescent="0.35">
      <c r="A3" s="219" t="s">
        <v>45</v>
      </c>
      <c r="B3" s="219"/>
      <c r="C3" s="219"/>
      <c r="D3" s="219"/>
      <c r="E3" s="219"/>
      <c r="F3" s="219"/>
      <c r="G3" s="220" t="s">
        <v>64</v>
      </c>
      <c r="H3" s="221"/>
      <c r="I3" s="221"/>
      <c r="J3" s="221"/>
      <c r="K3" s="221"/>
      <c r="L3" s="221"/>
      <c r="M3" s="221"/>
      <c r="N3" s="222"/>
      <c r="O3" s="64"/>
      <c r="P3" s="223" t="s">
        <v>65</v>
      </c>
      <c r="Q3" s="224"/>
      <c r="R3" s="224"/>
      <c r="S3" s="224"/>
      <c r="T3" s="224"/>
      <c r="U3" s="224"/>
      <c r="V3" s="224"/>
      <c r="W3" s="224"/>
      <c r="X3" s="224"/>
      <c r="Z3" s="225" t="s">
        <v>66</v>
      </c>
      <c r="AA3" s="225"/>
      <c r="AB3" s="225"/>
      <c r="AC3" s="225"/>
      <c r="AD3" s="225"/>
      <c r="AE3" s="225"/>
      <c r="AF3" s="225"/>
      <c r="AG3" s="225"/>
      <c r="AH3" s="226"/>
      <c r="AJ3" s="231" t="s">
        <v>67</v>
      </c>
      <c r="AK3" s="231"/>
      <c r="AL3" s="231"/>
      <c r="AN3" s="227" t="s">
        <v>68</v>
      </c>
      <c r="AO3" s="227"/>
      <c r="AP3" s="227"/>
    </row>
    <row r="4" spans="1:42" ht="102" customHeight="1" x14ac:dyDescent="0.25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8" t="s">
        <v>78</v>
      </c>
      <c r="AC4" s="229"/>
      <c r="AD4" s="228" t="s">
        <v>79</v>
      </c>
      <c r="AE4" s="229"/>
      <c r="AF4" s="228" t="s">
        <v>80</v>
      </c>
      <c r="AG4" s="229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 x14ac:dyDescent="0.25">
      <c r="A5" s="81" t="s">
        <v>7</v>
      </c>
      <c r="B5" s="81" t="s">
        <v>33</v>
      </c>
      <c r="C5" s="82" t="s">
        <v>104</v>
      </c>
      <c r="D5" s="83"/>
      <c r="E5" s="83"/>
      <c r="F5" s="84" t="s">
        <v>99</v>
      </c>
      <c r="G5" s="85">
        <f>SUM(H5:N5)</f>
        <v>14</v>
      </c>
      <c r="H5" s="86">
        <f>_xlfn.IFS($E5&gt;0,VLOOKUP($F5,objets!$A$2:$L5085,6,FALSE)*$E5,$F5="",0,$E5="",VLOOKUP($F5,objets!$A$2:$L5085,6,FALSE))</f>
        <v>2</v>
      </c>
      <c r="I5" s="86">
        <f>_xlfn.IFS($E5&gt;0,VLOOKUP($F5,objets!$A$2:$L5085,6,FALSE)*$E5,$F5="",0,$E5="",VLOOKUP($F5,objets!$A$2:$L5085,6,FALSE))</f>
        <v>2</v>
      </c>
      <c r="J5" s="86">
        <f>_xlfn.IFS($E5&gt;0,VLOOKUP($F5,objets!$A$2:$L5085,6,FALSE)*$E5,$F5="",0,$E5="",VLOOKUP($F5,objets!$A$2:$L5085,6,FALSE))</f>
        <v>2</v>
      </c>
      <c r="K5" s="86">
        <f>_xlfn.IFS($E5&gt;0,VLOOKUP($F5,objets!$A$2:$L5085,6,FALSE)*$E5,$F5="",0,$E5="",VLOOKUP($F5,objets!$A$2:$L5085,6,FALSE))</f>
        <v>2</v>
      </c>
      <c r="L5" s="86">
        <f>_xlfn.IFS($E5&gt;0,VLOOKUP($F5,objets!$A$2:$L5085,6,FALSE)*$E5,$F5="",0,$E5="",VLOOKUP($F5,objets!$A$2:$L5085,6,FALSE))</f>
        <v>2</v>
      </c>
      <c r="M5" s="86">
        <f>_xlfn.IFS($E5&gt;0,VLOOKUP($F5,objets!$A$2:$L5085,6,FALSE)*$E5,$F5="",0,$E5="",VLOOKUP($F5,objets!$A$2:$L5085,6,FALSE))</f>
        <v>2</v>
      </c>
      <c r="N5" s="86">
        <f>_xlfn.IFS($E5&gt;0,VLOOKUP($F5,objets!$A$2:$L5085,6,FALSE)*$E5,$F5="",0,$E5="",VLOOKUP($F5,objets!$A$2:$L5085,6,FALSE))</f>
        <v>2</v>
      </c>
      <c r="O5" s="87"/>
      <c r="P5" s="88"/>
      <c r="Q5" s="88"/>
      <c r="R5" s="88"/>
      <c r="S5" s="88"/>
      <c r="T5" s="88"/>
      <c r="U5" s="88"/>
      <c r="V5" s="88"/>
      <c r="W5" s="89"/>
      <c r="X5" s="90">
        <f>SUMPRODUCT(H5:N5,P5:V5)/SUM(H5:N5)</f>
        <v>0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 x14ac:dyDescent="0.25">
      <c r="A6" s="81" t="s">
        <v>7</v>
      </c>
      <c r="B6" s="81" t="s">
        <v>33</v>
      </c>
      <c r="C6" s="82" t="s">
        <v>105</v>
      </c>
      <c r="D6" s="83"/>
      <c r="E6" s="83"/>
      <c r="F6" s="122" t="s">
        <v>106</v>
      </c>
      <c r="G6" s="85">
        <f>SUM(H6:N6)</f>
        <v>14</v>
      </c>
      <c r="H6" s="86">
        <f>_xlfn.IFS($E6&gt;0,VLOOKUP($F6,objets!$A$2:$L5074,6,FALSE)*$E6,$F6="",0,$E6="",VLOOKUP($F6,objets!$A$2:$L5074,6,FALSE))</f>
        <v>2</v>
      </c>
      <c r="I6" s="86">
        <f>_xlfn.IFS($E6&gt;0,VLOOKUP($F6,objets!$A$2:$L5074,6,FALSE)*$E6,$F6="",0,$E6="",VLOOKUP($F6,objets!$A$2:$L5074,6,FALSE))</f>
        <v>2</v>
      </c>
      <c r="J6" s="86">
        <f>_xlfn.IFS($E6&gt;0,VLOOKUP($F6,objets!$A$2:$L5074,6,FALSE)*$E6,$F6="",0,$E6="",VLOOKUP($F6,objets!$A$2:$L5074,6,FALSE))</f>
        <v>2</v>
      </c>
      <c r="K6" s="86">
        <f>_xlfn.IFS($E6&gt;0,VLOOKUP($F6,objets!$A$2:$L5074,6,FALSE)*$E6,$F6="",0,$E6="",VLOOKUP($F6,objets!$A$2:$L5074,6,FALSE))</f>
        <v>2</v>
      </c>
      <c r="L6" s="86">
        <f>_xlfn.IFS($E6&gt;0,VLOOKUP($F6,objets!$A$2:$L5074,6,FALSE)*$E6,$F6="",0,$E6="",VLOOKUP($F6,objets!$A$2:$L5074,6,FALSE))</f>
        <v>2</v>
      </c>
      <c r="M6" s="86">
        <f>_xlfn.IFS($E6&gt;0,VLOOKUP($F6,objets!$A$2:$L5074,6,FALSE)*$E6,$F6="",0,$E6="",VLOOKUP($F6,objets!$A$2:$L5074,6,FALSE))</f>
        <v>2</v>
      </c>
      <c r="N6" s="86">
        <f>_xlfn.IFS($E6&gt;0,VLOOKUP($F6,objets!$A$2:$L5074,6,FALSE)*$E6,$F6="",0,$E6="",VLOOKUP($F6,objets!$A$2:$L5074,6,FALSE))</f>
        <v>2</v>
      </c>
      <c r="O6" s="87"/>
      <c r="P6" s="88"/>
      <c r="Q6" s="88"/>
      <c r="R6" s="88"/>
      <c r="S6" s="88"/>
      <c r="T6" s="88"/>
      <c r="U6" s="88"/>
      <c r="V6" s="88"/>
      <c r="W6" s="95"/>
      <c r="X6" s="90">
        <f>SUMPRODUCT(H6:N6,P6:V6)/SUM(H6:N6)</f>
        <v>0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84"/>
    </row>
    <row r="7" spans="1:42" ht="34.5" customHeight="1" x14ac:dyDescent="0.25">
      <c r="A7" s="81" t="s">
        <v>7</v>
      </c>
      <c r="B7" s="81" t="s">
        <v>33</v>
      </c>
      <c r="C7" s="82" t="s">
        <v>107</v>
      </c>
      <c r="D7" s="83"/>
      <c r="E7" s="83"/>
      <c r="F7" s="84" t="s">
        <v>99</v>
      </c>
      <c r="G7" s="85">
        <f t="shared" ref="G7" si="0">SUM(H7:N7)</f>
        <v>14</v>
      </c>
      <c r="H7" s="86">
        <f>_xlfn.IFS($E7&gt;0,VLOOKUP($F7,objets!$A$2:$L4907,6,FALSE)*$E7,$F7="",0,$E7="",VLOOKUP($F7,objets!$A$2:$L4907,6,FALSE))</f>
        <v>2</v>
      </c>
      <c r="I7" s="86">
        <f>_xlfn.IFS($E7&gt;0,VLOOKUP($F7,objets!$A$2:$L4907,6,FALSE)*$E7,$F7="",0,$E7="",VLOOKUP($F7,objets!$A$2:$L4907,6,FALSE))</f>
        <v>2</v>
      </c>
      <c r="J7" s="86">
        <f>_xlfn.IFS($E7&gt;0,VLOOKUP($F7,objets!$A$2:$L4907,6,FALSE)*$E7,$F7="",0,$E7="",VLOOKUP($F7,objets!$A$2:$L4907,6,FALSE))</f>
        <v>2</v>
      </c>
      <c r="K7" s="86">
        <f>_xlfn.IFS($E7&gt;0,VLOOKUP($F7,objets!$A$2:$L4907,6,FALSE)*$E7,$F7="",0,$E7="",VLOOKUP($F7,objets!$A$2:$L4907,6,FALSE))</f>
        <v>2</v>
      </c>
      <c r="L7" s="86">
        <f>_xlfn.IFS($E7&gt;0,VLOOKUP($F7,objets!$A$2:$L4907,6,FALSE)*$E7,$F7="",0,$E7="",VLOOKUP($F7,objets!$A$2:$L4907,6,FALSE))</f>
        <v>2</v>
      </c>
      <c r="M7" s="86">
        <f>_xlfn.IFS($E7&gt;0,VLOOKUP($F7,objets!$A$2:$L4907,6,FALSE)*$E7,$F7="",0,$E7="",VLOOKUP($F7,objets!$A$2:$L4907,6,FALSE))</f>
        <v>2</v>
      </c>
      <c r="N7" s="86">
        <f>_xlfn.IFS($E7&gt;0,VLOOKUP($F7,objets!$A$2:$L4907,6,FALSE)*$E7,$F7="",0,$E7="",VLOOKUP($F7,objets!$A$2:$L4907,6,FALSE))</f>
        <v>2</v>
      </c>
      <c r="O7" s="87"/>
      <c r="P7" s="88"/>
      <c r="Q7" s="88"/>
      <c r="R7" s="88"/>
      <c r="S7" s="88"/>
      <c r="T7" s="88"/>
      <c r="U7" s="88"/>
      <c r="V7" s="88"/>
      <c r="W7" s="95"/>
      <c r="X7" s="90">
        <f t="shared" ref="X7" si="1">SUMPRODUCT(H7:N7,P7:V7)/SUM(H7:N7)</f>
        <v>0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 x14ac:dyDescent="0.25">
      <c r="A8" s="81" t="s">
        <v>7</v>
      </c>
      <c r="B8" s="81" t="s">
        <v>33</v>
      </c>
      <c r="C8" s="82" t="s">
        <v>108</v>
      </c>
      <c r="D8" s="83"/>
      <c r="E8" s="83"/>
      <c r="F8" s="84" t="s">
        <v>99</v>
      </c>
      <c r="G8" s="85">
        <f>SUM(H8:N8)</f>
        <v>14</v>
      </c>
      <c r="H8" s="86">
        <f>_xlfn.IFS($E8&gt;0,VLOOKUP($F8,objets!$A$2:$L4908,6,FALSE)*$E8,$F8="",0,$E8="",VLOOKUP($F8,objets!$A$2:$L4908,6,FALSE))</f>
        <v>2</v>
      </c>
      <c r="I8" s="86">
        <f>_xlfn.IFS($E8&gt;0,VLOOKUP($F8,objets!$A$2:$L4908,6,FALSE)*$E8,$F8="",0,$E8="",VLOOKUP($F8,objets!$A$2:$L4908,6,FALSE))</f>
        <v>2</v>
      </c>
      <c r="J8" s="86">
        <f>_xlfn.IFS($E8&gt;0,VLOOKUP($F8,objets!$A$2:$L4908,6,FALSE)*$E8,$F8="",0,$E8="",VLOOKUP($F8,objets!$A$2:$L4908,6,FALSE))</f>
        <v>2</v>
      </c>
      <c r="K8" s="86">
        <f>_xlfn.IFS($E8&gt;0,VLOOKUP($F8,objets!$A$2:$L4908,6,FALSE)*$E8,$F8="",0,$E8="",VLOOKUP($F8,objets!$A$2:$L4908,6,FALSE))</f>
        <v>2</v>
      </c>
      <c r="L8" s="86">
        <f>_xlfn.IFS($E8&gt;0,VLOOKUP($F8,objets!$A$2:$L4908,6,FALSE)*$E8,$F8="",0,$E8="",VLOOKUP($F8,objets!$A$2:$L4908,6,FALSE))</f>
        <v>2</v>
      </c>
      <c r="M8" s="86">
        <f>_xlfn.IFS($E8&gt;0,VLOOKUP($F8,objets!$A$2:$L4908,6,FALSE)*$E8,$F8="",0,$E8="",VLOOKUP($F8,objets!$A$2:$L4908,6,FALSE))</f>
        <v>2</v>
      </c>
      <c r="N8" s="86">
        <f>_xlfn.IFS($E8&gt;0,VLOOKUP($F8,objets!$A$2:$L4908,6,FALSE)*$E8,$F8="",0,$E8="",VLOOKUP($F8,objets!$A$2:$L4908,6,FALSE))</f>
        <v>2</v>
      </c>
      <c r="O8" s="87"/>
      <c r="P8" s="88"/>
      <c r="Q8" s="88"/>
      <c r="R8" s="88"/>
      <c r="S8" s="88"/>
      <c r="T8" s="88"/>
      <c r="U8" s="88"/>
      <c r="V8" s="88"/>
      <c r="W8" s="95"/>
      <c r="X8" s="90">
        <f>SUMPRODUCT(H8:N8,P8:V8)/SUM(H8:N8)</f>
        <v>0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 x14ac:dyDescent="0.25">
      <c r="A9" s="81" t="s">
        <v>7</v>
      </c>
      <c r="B9" s="81" t="s">
        <v>33</v>
      </c>
      <c r="C9" s="82" t="s">
        <v>109</v>
      </c>
      <c r="D9" s="83"/>
      <c r="E9" s="83"/>
      <c r="F9" s="84" t="s">
        <v>99</v>
      </c>
      <c r="G9" s="85">
        <f t="shared" ref="G9:G11" si="2">SUM(H9:N9)</f>
        <v>14</v>
      </c>
      <c r="H9" s="86">
        <f>_xlfn.IFS($E9&gt;0,VLOOKUP($F9,objets!$A$2:$L4909,6,FALSE)*$E9,$F9="",0,$E9="",VLOOKUP($F9,objets!$A$2:$L4909,6,FALSE))</f>
        <v>2</v>
      </c>
      <c r="I9" s="86">
        <f>_xlfn.IFS($E9&gt;0,VLOOKUP($F9,objets!$A$2:$L4909,6,FALSE)*$E9,$F9="",0,$E9="",VLOOKUP($F9,objets!$A$2:$L4909,6,FALSE))</f>
        <v>2</v>
      </c>
      <c r="J9" s="86">
        <f>_xlfn.IFS($E9&gt;0,VLOOKUP($F9,objets!$A$2:$L4909,6,FALSE)*$E9,$F9="",0,$E9="",VLOOKUP($F9,objets!$A$2:$L4909,6,FALSE))</f>
        <v>2</v>
      </c>
      <c r="K9" s="86">
        <f>_xlfn.IFS($E9&gt;0,VLOOKUP($F9,objets!$A$2:$L4909,6,FALSE)*$E9,$F9="",0,$E9="",VLOOKUP($F9,objets!$A$2:$L4909,6,FALSE))</f>
        <v>2</v>
      </c>
      <c r="L9" s="86">
        <f>_xlfn.IFS($E9&gt;0,VLOOKUP($F9,objets!$A$2:$L4909,6,FALSE)*$E9,$F9="",0,$E9="",VLOOKUP($F9,objets!$A$2:$L4909,6,FALSE))</f>
        <v>2</v>
      </c>
      <c r="M9" s="86">
        <f>_xlfn.IFS($E9&gt;0,VLOOKUP($F9,objets!$A$2:$L4909,6,FALSE)*$E9,$F9="",0,$E9="",VLOOKUP($F9,objets!$A$2:$L4909,6,FALSE))</f>
        <v>2</v>
      </c>
      <c r="N9" s="86">
        <f>_xlfn.IFS($E9&gt;0,VLOOKUP($F9,objets!$A$2:$L4909,6,FALSE)*$E9,$F9="",0,$E9="",VLOOKUP($F9,objets!$A$2:$L4909,6,FALSE))</f>
        <v>2</v>
      </c>
      <c r="O9" s="87"/>
      <c r="P9" s="88"/>
      <c r="Q9" s="88"/>
      <c r="R9" s="88"/>
      <c r="S9" s="88"/>
      <c r="T9" s="88"/>
      <c r="U9" s="88"/>
      <c r="V9" s="88"/>
      <c r="W9" s="95"/>
      <c r="X9" s="90">
        <f t="shared" ref="X9:X11" si="3">SUMPRODUCT(H9:N9,P9:V9)/SUM(H9:N9)</f>
        <v>0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 x14ac:dyDescent="0.25">
      <c r="A10" s="81" t="s">
        <v>7</v>
      </c>
      <c r="B10" s="81" t="s">
        <v>33</v>
      </c>
      <c r="C10" s="82" t="s">
        <v>110</v>
      </c>
      <c r="D10" s="83"/>
      <c r="E10" s="83"/>
      <c r="F10" s="84" t="s">
        <v>99</v>
      </c>
      <c r="G10" s="85">
        <f t="shared" si="2"/>
        <v>14</v>
      </c>
      <c r="H10" s="86">
        <f>_xlfn.IFS($E10&gt;0,VLOOKUP($F10,objets!$A$2:$L4908,6,FALSE)*$E10,$F10="",0,$E10="",VLOOKUP($F10,objets!$A$2:$L4908,6,FALSE))</f>
        <v>2</v>
      </c>
      <c r="I10" s="86">
        <f>_xlfn.IFS($E10&gt;0,VLOOKUP($F10,objets!$A$2:$L4908,6,FALSE)*$E10,$F10="",0,$E10="",VLOOKUP($F10,objets!$A$2:$L4908,6,FALSE))</f>
        <v>2</v>
      </c>
      <c r="J10" s="86">
        <f>_xlfn.IFS($E10&gt;0,VLOOKUP($F10,objets!$A$2:$L4908,6,FALSE)*$E10,$F10="",0,$E10="",VLOOKUP($F10,objets!$A$2:$L4908,6,FALSE))</f>
        <v>2</v>
      </c>
      <c r="K10" s="86">
        <f>_xlfn.IFS($E10&gt;0,VLOOKUP($F10,objets!$A$2:$L4908,6,FALSE)*$E10,$F10="",0,$E10="",VLOOKUP($F10,objets!$A$2:$L4908,6,FALSE))</f>
        <v>2</v>
      </c>
      <c r="L10" s="86">
        <f>_xlfn.IFS($E10&gt;0,VLOOKUP($F10,objets!$A$2:$L4908,6,FALSE)*$E10,$F10="",0,$E10="",VLOOKUP($F10,objets!$A$2:$L4908,6,FALSE))</f>
        <v>2</v>
      </c>
      <c r="M10" s="86">
        <f>_xlfn.IFS($E10&gt;0,VLOOKUP($F10,objets!$A$2:$L4908,6,FALSE)*$E10,$F10="",0,$E10="",VLOOKUP($F10,objets!$A$2:$L4908,6,FALSE))</f>
        <v>2</v>
      </c>
      <c r="N10" s="86">
        <f>_xlfn.IFS($E10&gt;0,VLOOKUP($F10,objets!$A$2:$L4908,6,FALSE)*$E10,$F10="",0,$E10="",VLOOKUP($F10,objets!$A$2:$L4908,6,FALSE))</f>
        <v>2</v>
      </c>
      <c r="O10" s="87"/>
      <c r="P10" s="88"/>
      <c r="Q10" s="88"/>
      <c r="R10" s="88"/>
      <c r="S10" s="88"/>
      <c r="T10" s="88"/>
      <c r="U10" s="88"/>
      <c r="V10" s="88"/>
      <c r="W10" s="95"/>
      <c r="X10" s="90">
        <f t="shared" si="3"/>
        <v>0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 x14ac:dyDescent="0.25">
      <c r="A11" s="81" t="s">
        <v>7</v>
      </c>
      <c r="B11" s="81" t="s">
        <v>33</v>
      </c>
      <c r="C11" s="82" t="s">
        <v>111</v>
      </c>
      <c r="D11" s="83"/>
      <c r="E11" s="83"/>
      <c r="F11" s="84" t="s">
        <v>99</v>
      </c>
      <c r="G11" s="85">
        <f t="shared" si="2"/>
        <v>14</v>
      </c>
      <c r="H11" s="86">
        <f>_xlfn.IFS($E11&gt;0,VLOOKUP($F11,objets!$A$2:$L4909,6,FALSE)*$E11,$F11="",0,$E11="",VLOOKUP($F11,objets!$A$2:$L4909,6,FALSE))</f>
        <v>2</v>
      </c>
      <c r="I11" s="86">
        <f>_xlfn.IFS($E11&gt;0,VLOOKUP($F11,objets!$A$2:$L4909,6,FALSE)*$E11,$F11="",0,$E11="",VLOOKUP($F11,objets!$A$2:$L4909,6,FALSE))</f>
        <v>2</v>
      </c>
      <c r="J11" s="86">
        <f>_xlfn.IFS($E11&gt;0,VLOOKUP($F11,objets!$A$2:$L4909,6,FALSE)*$E11,$F11="",0,$E11="",VLOOKUP($F11,objets!$A$2:$L4909,6,FALSE))</f>
        <v>2</v>
      </c>
      <c r="K11" s="86">
        <f>_xlfn.IFS($E11&gt;0,VLOOKUP($F11,objets!$A$2:$L4909,6,FALSE)*$E11,$F11="",0,$E11="",VLOOKUP($F11,objets!$A$2:$L4909,6,FALSE))</f>
        <v>2</v>
      </c>
      <c r="L11" s="86">
        <f>_xlfn.IFS($E11&gt;0,VLOOKUP($F11,objets!$A$2:$L4909,6,FALSE)*$E11,$F11="",0,$E11="",VLOOKUP($F11,objets!$A$2:$L4909,6,FALSE))</f>
        <v>2</v>
      </c>
      <c r="M11" s="86">
        <f>_xlfn.IFS($E11&gt;0,VLOOKUP($F11,objets!$A$2:$L4909,6,FALSE)*$E11,$F11="",0,$E11="",VLOOKUP($F11,objets!$A$2:$L4909,6,FALSE))</f>
        <v>2</v>
      </c>
      <c r="N11" s="86">
        <f>_xlfn.IFS($E11&gt;0,VLOOKUP($F11,objets!$A$2:$L4909,6,FALSE)*$E11,$F11="",0,$E11="",VLOOKUP($F11,objets!$A$2:$L4909,6,FALSE))</f>
        <v>2</v>
      </c>
      <c r="O11" s="87"/>
      <c r="P11" s="88"/>
      <c r="Q11" s="88"/>
      <c r="R11" s="88"/>
      <c r="S11" s="88"/>
      <c r="T11" s="88"/>
      <c r="U11" s="88"/>
      <c r="V11" s="88"/>
      <c r="W11" s="95"/>
      <c r="X11" s="90">
        <f t="shared" si="3"/>
        <v>0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 x14ac:dyDescent="0.25">
      <c r="A12" s="81" t="s">
        <v>7</v>
      </c>
      <c r="B12" s="81" t="s">
        <v>33</v>
      </c>
      <c r="C12" s="82" t="s">
        <v>112</v>
      </c>
      <c r="D12" s="83"/>
      <c r="E12" s="83"/>
      <c r="F12" s="84" t="s">
        <v>99</v>
      </c>
      <c r="G12" s="85">
        <f>SUM(H12:N12)</f>
        <v>14</v>
      </c>
      <c r="H12" s="86">
        <f>_xlfn.IFS($E12&gt;0,VLOOKUP($F12,objets!$A$2:$L4912,6,FALSE)*$E12,$F12="",0,$E12="",VLOOKUP($F12,objets!$A$2:$L4912,6,FALSE))</f>
        <v>2</v>
      </c>
      <c r="I12" s="86">
        <f>_xlfn.IFS($E12&gt;0,VLOOKUP($F12,objets!$A$2:$L4912,6,FALSE)*$E12,$F12="",0,$E12="",VLOOKUP($F12,objets!$A$2:$L4912,6,FALSE))</f>
        <v>2</v>
      </c>
      <c r="J12" s="86">
        <f>_xlfn.IFS($E12&gt;0,VLOOKUP($F12,objets!$A$2:$L4912,6,FALSE)*$E12,$F12="",0,$E12="",VLOOKUP($F12,objets!$A$2:$L4912,6,FALSE))</f>
        <v>2</v>
      </c>
      <c r="K12" s="86">
        <f>_xlfn.IFS($E12&gt;0,VLOOKUP($F12,objets!$A$2:$L4912,6,FALSE)*$E12,$F12="",0,$E12="",VLOOKUP($F12,objets!$A$2:$L4912,6,FALSE))</f>
        <v>2</v>
      </c>
      <c r="L12" s="86">
        <f>_xlfn.IFS($E12&gt;0,VLOOKUP($F12,objets!$A$2:$L4912,6,FALSE)*$E12,$F12="",0,$E12="",VLOOKUP($F12,objets!$A$2:$L4912,6,FALSE))</f>
        <v>2</v>
      </c>
      <c r="M12" s="86">
        <f>_xlfn.IFS($E12&gt;0,VLOOKUP($F12,objets!$A$2:$L4912,6,FALSE)*$E12,$F12="",0,$E12="",VLOOKUP($F12,objets!$A$2:$L4912,6,FALSE))</f>
        <v>2</v>
      </c>
      <c r="N12" s="86">
        <f>_xlfn.IFS($E12&gt;0,VLOOKUP($F12,objets!$A$2:$L4912,6,FALSE)*$E12,$F12="",0,$E12="",VLOOKUP($F12,objets!$A$2:$L4912,6,FALSE))</f>
        <v>2</v>
      </c>
      <c r="O12" s="87"/>
      <c r="P12" s="88"/>
      <c r="Q12" s="88"/>
      <c r="R12" s="88"/>
      <c r="S12" s="88"/>
      <c r="T12" s="88"/>
      <c r="U12" s="88"/>
      <c r="V12" s="88"/>
      <c r="W12" s="95"/>
      <c r="X12" s="90">
        <f>SUMPRODUCT(H12:N12,P12:V12)/SUM(H12:N12)</f>
        <v>0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 x14ac:dyDescent="0.25">
      <c r="A13" s="81" t="s">
        <v>7</v>
      </c>
      <c r="B13" s="81" t="s">
        <v>33</v>
      </c>
      <c r="C13" s="82" t="s">
        <v>113</v>
      </c>
      <c r="D13" s="83"/>
      <c r="E13" s="83"/>
      <c r="F13" s="84" t="s">
        <v>99</v>
      </c>
      <c r="G13" s="85">
        <f t="shared" ref="G13" si="4">SUM(H13:N13)</f>
        <v>14</v>
      </c>
      <c r="H13" s="86">
        <f>_xlfn.IFS($E13&gt;0,VLOOKUP($F13,objets!$A$2:$L4913,6,FALSE)*$E13,$F13="",0,$E13="",VLOOKUP($F13,objets!$A$2:$L4913,6,FALSE))</f>
        <v>2</v>
      </c>
      <c r="I13" s="86">
        <f>_xlfn.IFS($E13&gt;0,VLOOKUP($F13,objets!$A$2:$L4913,6,FALSE)*$E13,$F13="",0,$E13="",VLOOKUP($F13,objets!$A$2:$L4913,6,FALSE))</f>
        <v>2</v>
      </c>
      <c r="J13" s="86">
        <f>_xlfn.IFS($E13&gt;0,VLOOKUP($F13,objets!$A$2:$L4913,6,FALSE)*$E13,$F13="",0,$E13="",VLOOKUP($F13,objets!$A$2:$L4913,6,FALSE))</f>
        <v>2</v>
      </c>
      <c r="K13" s="86">
        <f>_xlfn.IFS($E13&gt;0,VLOOKUP($F13,objets!$A$2:$L4913,6,FALSE)*$E13,$F13="",0,$E13="",VLOOKUP($F13,objets!$A$2:$L4913,6,FALSE))</f>
        <v>2</v>
      </c>
      <c r="L13" s="86">
        <f>_xlfn.IFS($E13&gt;0,VLOOKUP($F13,objets!$A$2:$L4913,6,FALSE)*$E13,$F13="",0,$E13="",VLOOKUP($F13,objets!$A$2:$L4913,6,FALSE))</f>
        <v>2</v>
      </c>
      <c r="M13" s="86">
        <f>_xlfn.IFS($E13&gt;0,VLOOKUP($F13,objets!$A$2:$L4913,6,FALSE)*$E13,$F13="",0,$E13="",VLOOKUP($F13,objets!$A$2:$L4913,6,FALSE))</f>
        <v>2</v>
      </c>
      <c r="N13" s="86">
        <f>_xlfn.IFS($E13&gt;0,VLOOKUP($F13,objets!$A$2:$L4913,6,FALSE)*$E13,$F13="",0,$E13="",VLOOKUP($F13,objets!$A$2:$L4913,6,FALSE))</f>
        <v>2</v>
      </c>
      <c r="O13" s="87"/>
      <c r="P13" s="88"/>
      <c r="Q13" s="88"/>
      <c r="R13" s="88"/>
      <c r="S13" s="88"/>
      <c r="T13" s="88"/>
      <c r="U13" s="88"/>
      <c r="V13" s="88"/>
      <c r="W13" s="95"/>
      <c r="X13" s="90">
        <f t="shared" ref="X13" si="5">SUMPRODUCT(H13:N13,P13:V13)/SUM(H13:N13)</f>
        <v>0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 x14ac:dyDescent="0.25">
      <c r="A14" s="81"/>
      <c r="B14" s="81"/>
      <c r="C14" s="82"/>
      <c r="D14" s="83"/>
      <c r="E14" s="83"/>
      <c r="F14" s="97"/>
      <c r="G14" s="85">
        <f>SUM(H14:N14)</f>
        <v>0</v>
      </c>
      <c r="H14" s="86">
        <f>_xlfn.IFS($E14&gt;0,VLOOKUP($F14,objets!$A$2:$L4914,6,FALSE)*$E14,$F14="",0,$E14="",VLOOKUP($F14,objets!$A$2:$L4914,6,FALSE))</f>
        <v>0</v>
      </c>
      <c r="I14" s="86">
        <f>_xlfn.IFS($E14&gt;0,VLOOKUP($F14,objets!$A$2:$L4914,6,FALSE)*$E14,$F14="",0,$E14="",VLOOKUP($F14,objets!$A$2:$L4914,6,FALSE))</f>
        <v>0</v>
      </c>
      <c r="J14" s="86">
        <f>_xlfn.IFS($E14&gt;0,VLOOKUP($F14,objets!$A$2:$L4914,6,FALSE)*$E14,$F14="",0,$E14="",VLOOKUP($F14,objets!$A$2:$L4914,6,FALSE))</f>
        <v>0</v>
      </c>
      <c r="K14" s="86">
        <f>_xlfn.IFS($E14&gt;0,VLOOKUP($F14,objets!$A$2:$L4914,6,FALSE)*$E14,$F14="",0,$E14="",VLOOKUP($F14,objets!$A$2:$L4914,6,FALSE))</f>
        <v>0</v>
      </c>
      <c r="L14" s="86">
        <f>_xlfn.IFS($E14&gt;0,VLOOKUP($F14,objets!$A$2:$L4914,6,FALSE)*$E14,$F14="",0,$E14="",VLOOKUP($F14,objets!$A$2:$L4914,6,FALSE))</f>
        <v>0</v>
      </c>
      <c r="M14" s="86">
        <f>_xlfn.IFS($E14&gt;0,VLOOKUP($F14,objets!$A$2:$L4914,6,FALSE)*$E14,$F14="",0,$E14="",VLOOKUP($F14,objets!$A$2:$L4914,6,FALSE))</f>
        <v>0</v>
      </c>
      <c r="N14" s="86">
        <f>_xlfn.IFS($E14&gt;0,VLOOKUP($F14,objets!$A$2:$L4914,6,FALSE)*$E14,$F14="",0,$E14="",VLOOKUP($F14,objets!$A$2:$L4914,6,FALSE))</f>
        <v>0</v>
      </c>
      <c r="O14" s="87"/>
      <c r="P14" s="88"/>
      <c r="Q14" s="88"/>
      <c r="R14" s="88"/>
      <c r="S14" s="88"/>
      <c r="T14" s="88"/>
      <c r="U14" s="88"/>
      <c r="V14" s="88"/>
      <c r="W14" s="95"/>
      <c r="X14" s="90" t="e">
        <f>SUMPRODUCT(H14:N14,P14:V14)/SUM(H14:N14)</f>
        <v>#DIV/0!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 x14ac:dyDescent="0.25">
      <c r="A15" s="81"/>
      <c r="B15" s="96"/>
      <c r="C15" s="82"/>
      <c r="D15" s="83"/>
      <c r="E15" s="83"/>
      <c r="F15" s="84"/>
      <c r="G15" s="85">
        <f t="shared" ref="G15:G17" si="6">SUM(H15:N15)</f>
        <v>0</v>
      </c>
      <c r="H15" s="86">
        <f>_xlfn.IFS($E15&gt;0,VLOOKUP($F15,objets!$A$2:$L4915,6,FALSE)*$E15,$F15="",0,$E15="",VLOOKUP($F15,objets!$A$2:$L4915,6,FALSE))</f>
        <v>0</v>
      </c>
      <c r="I15" s="86">
        <f>_xlfn.IFS($E15&gt;0,VLOOKUP($F15,objets!$A$2:$L4915,6,FALSE)*$E15,$F15="",0,$E15="",VLOOKUP($F15,objets!$A$2:$L4915,6,FALSE))</f>
        <v>0</v>
      </c>
      <c r="J15" s="86">
        <f>_xlfn.IFS($E15&gt;0,VLOOKUP($F15,objets!$A$2:$L4915,6,FALSE)*$E15,$F15="",0,$E15="",VLOOKUP($F15,objets!$A$2:$L4915,6,FALSE))</f>
        <v>0</v>
      </c>
      <c r="K15" s="86">
        <f>_xlfn.IFS($E15&gt;0,VLOOKUP($F15,objets!$A$2:$L4915,6,FALSE)*$E15,$F15="",0,$E15="",VLOOKUP($F15,objets!$A$2:$L4915,6,FALSE))</f>
        <v>0</v>
      </c>
      <c r="L15" s="86">
        <f>_xlfn.IFS($E15&gt;0,VLOOKUP($F15,objets!$A$2:$L4915,6,FALSE)*$E15,$F15="",0,$E15="",VLOOKUP($F15,objets!$A$2:$L4915,6,FALSE))</f>
        <v>0</v>
      </c>
      <c r="M15" s="86">
        <f>_xlfn.IFS($E15&gt;0,VLOOKUP($F15,objets!$A$2:$L4915,6,FALSE)*$E15,$F15="",0,$E15="",VLOOKUP($F15,objets!$A$2:$L4915,6,FALSE))</f>
        <v>0</v>
      </c>
      <c r="N15" s="86">
        <f>_xlfn.IFS($E15&gt;0,VLOOKUP($F15,objets!$A$2:$L4915,6,FALSE)*$E15,$F15="",0,$E15="",VLOOKUP($F15,objets!$A$2:$L4915,6,FALSE))</f>
        <v>0</v>
      </c>
      <c r="O15" s="87"/>
      <c r="P15" s="88"/>
      <c r="Q15" s="88"/>
      <c r="R15" s="88"/>
      <c r="S15" s="88"/>
      <c r="T15" s="88"/>
      <c r="U15" s="88"/>
      <c r="V15" s="88"/>
      <c r="W15" s="95"/>
      <c r="X15" s="90" t="e">
        <f t="shared" ref="X15:X17" si="7">SUMPRODUCT(H15:N15,P15:V15)/SUM(H15:N15)</f>
        <v>#DIV/0!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ht="34.5" customHeight="1" x14ac:dyDescent="0.25">
      <c r="A16" s="81"/>
      <c r="B16" s="81"/>
      <c r="C16" s="82"/>
      <c r="D16" s="83"/>
      <c r="E16" s="83"/>
      <c r="F16" s="84"/>
      <c r="G16" s="85">
        <f t="shared" si="6"/>
        <v>0</v>
      </c>
      <c r="H16" s="86">
        <f>_xlfn.IFS($E16&gt;0,VLOOKUP($F16,objets!$A$2:$L4914,6,FALSE)*$E16,$F16="",0,$E16="",VLOOKUP($F16,objets!$A$2:$L4914,6,FALSE))</f>
        <v>0</v>
      </c>
      <c r="I16" s="86">
        <f>_xlfn.IFS($E16&gt;0,VLOOKUP($F16,objets!$A$2:$L4914,6,FALSE)*$E16,$F16="",0,$E16="",VLOOKUP($F16,objets!$A$2:$L4914,6,FALSE))</f>
        <v>0</v>
      </c>
      <c r="J16" s="86">
        <f>_xlfn.IFS($E16&gt;0,VLOOKUP($F16,objets!$A$2:$L4914,6,FALSE)*$E16,$F16="",0,$E16="",VLOOKUP($F16,objets!$A$2:$L4914,6,FALSE))</f>
        <v>0</v>
      </c>
      <c r="K16" s="86">
        <f>_xlfn.IFS($E16&gt;0,VLOOKUP($F16,objets!$A$2:$L4914,6,FALSE)*$E16,$F16="",0,$E16="",VLOOKUP($F16,objets!$A$2:$L4914,6,FALSE))</f>
        <v>0</v>
      </c>
      <c r="L16" s="86">
        <f>_xlfn.IFS($E16&gt;0,VLOOKUP($F16,objets!$A$2:$L4914,6,FALSE)*$E16,$F16="",0,$E16="",VLOOKUP($F16,objets!$A$2:$L4914,6,FALSE))</f>
        <v>0</v>
      </c>
      <c r="M16" s="86">
        <f>_xlfn.IFS($E16&gt;0,VLOOKUP($F16,objets!$A$2:$L4914,6,FALSE)*$E16,$F16="",0,$E16="",VLOOKUP($F16,objets!$A$2:$L4914,6,FALSE))</f>
        <v>0</v>
      </c>
      <c r="N16" s="86">
        <f>_xlfn.IFS($E16&gt;0,VLOOKUP($F16,objets!$A$2:$L4914,6,FALSE)*$E16,$F16="",0,$E16="",VLOOKUP($F16,objets!$A$2:$L4914,6,FALSE))</f>
        <v>0</v>
      </c>
      <c r="O16" s="87"/>
      <c r="P16" s="88"/>
      <c r="Q16" s="88"/>
      <c r="R16" s="88"/>
      <c r="S16" s="88"/>
      <c r="T16" s="88"/>
      <c r="U16" s="88"/>
      <c r="V16" s="88"/>
      <c r="W16" s="95"/>
      <c r="X16" s="90" t="e">
        <f t="shared" si="7"/>
        <v>#DIV/0!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ht="34.5" customHeight="1" x14ac:dyDescent="0.25">
      <c r="A17" s="81"/>
      <c r="B17" s="81"/>
      <c r="C17" s="82"/>
      <c r="D17" s="83"/>
      <c r="E17" s="83"/>
      <c r="F17" s="84"/>
      <c r="G17" s="85">
        <f t="shared" si="6"/>
        <v>0</v>
      </c>
      <c r="H17" s="86">
        <f>_xlfn.IFS($E17&gt;0,VLOOKUP($F17,objets!$A$2:$L4915,6,FALSE)*$E17,$F17="",0,$E17="",VLOOKUP($F17,objets!$A$2:$L4915,6,FALSE))</f>
        <v>0</v>
      </c>
      <c r="I17" s="86">
        <f>_xlfn.IFS($E17&gt;0,VLOOKUP($F17,objets!$A$2:$L4915,6,FALSE)*$E17,$F17="",0,$E17="",VLOOKUP($F17,objets!$A$2:$L4915,6,FALSE))</f>
        <v>0</v>
      </c>
      <c r="J17" s="86">
        <f>_xlfn.IFS($E17&gt;0,VLOOKUP($F17,objets!$A$2:$L4915,6,FALSE)*$E17,$F17="",0,$E17="",VLOOKUP($F17,objets!$A$2:$L4915,6,FALSE))</f>
        <v>0</v>
      </c>
      <c r="K17" s="86">
        <f>_xlfn.IFS($E17&gt;0,VLOOKUP($F17,objets!$A$2:$L4915,6,FALSE)*$E17,$F17="",0,$E17="",VLOOKUP($F17,objets!$A$2:$L4915,6,FALSE))</f>
        <v>0</v>
      </c>
      <c r="L17" s="86">
        <f>_xlfn.IFS($E17&gt;0,VLOOKUP($F17,objets!$A$2:$L4915,6,FALSE)*$E17,$F17="",0,$E17="",VLOOKUP($F17,objets!$A$2:$L4915,6,FALSE))</f>
        <v>0</v>
      </c>
      <c r="M17" s="86">
        <f>_xlfn.IFS($E17&gt;0,VLOOKUP($F17,objets!$A$2:$L4915,6,FALSE)*$E17,$F17="",0,$E17="",VLOOKUP($F17,objets!$A$2:$L4915,6,FALSE))</f>
        <v>0</v>
      </c>
      <c r="N17" s="86">
        <f>_xlfn.IFS($E17&gt;0,VLOOKUP($F17,objets!$A$2:$L4915,6,FALSE)*$E17,$F17="",0,$E17="",VLOOKUP($F17,objets!$A$2:$L4915,6,FALSE))</f>
        <v>0</v>
      </c>
      <c r="O17" s="87"/>
      <c r="P17" s="88"/>
      <c r="Q17" s="88"/>
      <c r="R17" s="88"/>
      <c r="S17" s="88"/>
      <c r="T17" s="88"/>
      <c r="U17" s="88"/>
      <c r="V17" s="88"/>
      <c r="W17" s="95"/>
      <c r="X17" s="90" t="e">
        <f t="shared" si="7"/>
        <v>#DIV/0!</v>
      </c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ht="34.5" customHeight="1" x14ac:dyDescent="0.25">
      <c r="A18" s="81"/>
      <c r="B18" s="81"/>
      <c r="C18" s="82"/>
      <c r="D18" s="83"/>
      <c r="E18" s="83"/>
      <c r="F18" s="97"/>
      <c r="G18" s="85">
        <f>SUM(H18:N18)</f>
        <v>0</v>
      </c>
      <c r="H18" s="86">
        <f>_xlfn.IFS($E18&gt;0,VLOOKUP($F18,objets!$A$2:$L4918,6,FALSE)*$E18,$F18="",0,$E18="",VLOOKUP($F18,objets!$A$2:$L4918,6,FALSE))</f>
        <v>0</v>
      </c>
      <c r="I18" s="86">
        <f>_xlfn.IFS($E18&gt;0,VLOOKUP($F18,objets!$A$2:$L4918,6,FALSE)*$E18,$F18="",0,$E18="",VLOOKUP($F18,objets!$A$2:$L4918,6,FALSE))</f>
        <v>0</v>
      </c>
      <c r="J18" s="86">
        <f>_xlfn.IFS($E18&gt;0,VLOOKUP($F18,objets!$A$2:$L4918,6,FALSE)*$E18,$F18="",0,$E18="",VLOOKUP($F18,objets!$A$2:$L4918,6,FALSE))</f>
        <v>0</v>
      </c>
      <c r="K18" s="86">
        <f>_xlfn.IFS($E18&gt;0,VLOOKUP($F18,objets!$A$2:$L4918,6,FALSE)*$E18,$F18="",0,$E18="",VLOOKUP($F18,objets!$A$2:$L4918,6,FALSE))</f>
        <v>0</v>
      </c>
      <c r="L18" s="86">
        <f>_xlfn.IFS($E18&gt;0,VLOOKUP($F18,objets!$A$2:$L4918,6,FALSE)*$E18,$F18="",0,$E18="",VLOOKUP($F18,objets!$A$2:$L4918,6,FALSE))</f>
        <v>0</v>
      </c>
      <c r="M18" s="86">
        <f>_xlfn.IFS($E18&gt;0,VLOOKUP($F18,objets!$A$2:$L4918,6,FALSE)*$E18,$F18="",0,$E18="",VLOOKUP($F18,objets!$A$2:$L4918,6,FALSE))</f>
        <v>0</v>
      </c>
      <c r="N18" s="86">
        <f>_xlfn.IFS($E18&gt;0,VLOOKUP($F18,objets!$A$2:$L4918,6,FALSE)*$E18,$F18="",0,$E18="",VLOOKUP($F18,objets!$A$2:$L4918,6,FALSE))</f>
        <v>0</v>
      </c>
      <c r="O18" s="87"/>
      <c r="P18" s="88"/>
      <c r="Q18" s="88"/>
      <c r="R18" s="88"/>
      <c r="S18" s="88"/>
      <c r="T18" s="88"/>
      <c r="U18" s="88"/>
      <c r="V18" s="88"/>
      <c r="W18" s="95"/>
      <c r="X18" s="90" t="e">
        <f>SUMPRODUCT(H18:N18,P18:V18)/SUM(H18:N18)</f>
        <v>#DIV/0!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ht="34.5" customHeight="1" x14ac:dyDescent="0.25">
      <c r="A19" s="81"/>
      <c r="B19" s="81"/>
      <c r="C19" s="82"/>
      <c r="D19" s="83"/>
      <c r="E19" s="83"/>
      <c r="F19" s="84"/>
      <c r="G19" s="85">
        <f t="shared" ref="G19" si="8">SUM(H19:N19)</f>
        <v>0</v>
      </c>
      <c r="H19" s="86">
        <f>_xlfn.IFS($E19&gt;0,VLOOKUP($F19,objets!$A$2:$L4919,6,FALSE)*$E19,$F19="",0,$E19="",VLOOKUP($F19,objets!$A$2:$L4919,6,FALSE))</f>
        <v>0</v>
      </c>
      <c r="I19" s="86">
        <f>_xlfn.IFS($E19&gt;0,VLOOKUP($F19,objets!$A$2:$L4919,6,FALSE)*$E19,$F19="",0,$E19="",VLOOKUP($F19,objets!$A$2:$L4919,6,FALSE))</f>
        <v>0</v>
      </c>
      <c r="J19" s="86">
        <f>_xlfn.IFS($E19&gt;0,VLOOKUP($F19,objets!$A$2:$L4919,6,FALSE)*$E19,$F19="",0,$E19="",VLOOKUP($F19,objets!$A$2:$L4919,6,FALSE))</f>
        <v>0</v>
      </c>
      <c r="K19" s="86">
        <f>_xlfn.IFS($E19&gt;0,VLOOKUP($F19,objets!$A$2:$L4919,6,FALSE)*$E19,$F19="",0,$E19="",VLOOKUP($F19,objets!$A$2:$L4919,6,FALSE))</f>
        <v>0</v>
      </c>
      <c r="L19" s="86">
        <f>_xlfn.IFS($E19&gt;0,VLOOKUP($F19,objets!$A$2:$L4919,6,FALSE)*$E19,$F19="",0,$E19="",VLOOKUP($F19,objets!$A$2:$L4919,6,FALSE))</f>
        <v>0</v>
      </c>
      <c r="M19" s="86">
        <f>_xlfn.IFS($E19&gt;0,VLOOKUP($F19,objets!$A$2:$L4919,6,FALSE)*$E19,$F19="",0,$E19="",VLOOKUP($F19,objets!$A$2:$L4919,6,FALSE))</f>
        <v>0</v>
      </c>
      <c r="N19" s="86">
        <f>_xlfn.IFS($E19&gt;0,VLOOKUP($F19,objets!$A$2:$L4919,6,FALSE)*$E19,$F19="",0,$E19="",VLOOKUP($F19,objets!$A$2:$L4919,6,FALSE))</f>
        <v>0</v>
      </c>
      <c r="O19" s="87"/>
      <c r="P19" s="88"/>
      <c r="Q19" s="88"/>
      <c r="R19" s="88"/>
      <c r="S19" s="88"/>
      <c r="T19" s="88"/>
      <c r="U19" s="88"/>
      <c r="V19" s="88"/>
      <c r="W19" s="95"/>
      <c r="X19" s="90" t="e">
        <f t="shared" ref="X19" si="9">SUMPRODUCT(H19:N19,P19:V19)/SUM(H19:N19)</f>
        <v>#DIV/0!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ht="34.5" customHeight="1" x14ac:dyDescent="0.25">
      <c r="A20" s="81"/>
      <c r="B20" s="81"/>
      <c r="C20" s="82"/>
      <c r="D20" s="83"/>
      <c r="E20" s="83"/>
      <c r="F20" s="97"/>
      <c r="G20" s="85">
        <f>SUM(H20:N20)</f>
        <v>0</v>
      </c>
      <c r="H20" s="86">
        <f>_xlfn.IFS($E20&gt;0,VLOOKUP($F20,objets!$A$2:$L4920,6,FALSE)*$E20,$F20="",0,$E20="",VLOOKUP($F20,objets!$A$2:$L4920,6,FALSE))</f>
        <v>0</v>
      </c>
      <c r="I20" s="86">
        <f>_xlfn.IFS($E20&gt;0,VLOOKUP($F20,objets!$A$2:$L4920,6,FALSE)*$E20,$F20="",0,$E20="",VLOOKUP($F20,objets!$A$2:$L4920,6,FALSE))</f>
        <v>0</v>
      </c>
      <c r="J20" s="86">
        <f>_xlfn.IFS($E20&gt;0,VLOOKUP($F20,objets!$A$2:$L4920,6,FALSE)*$E20,$F20="",0,$E20="",VLOOKUP($F20,objets!$A$2:$L4920,6,FALSE))</f>
        <v>0</v>
      </c>
      <c r="K20" s="86">
        <f>_xlfn.IFS($E20&gt;0,VLOOKUP($F20,objets!$A$2:$L4920,6,FALSE)*$E20,$F20="",0,$E20="",VLOOKUP($F20,objets!$A$2:$L4920,6,FALSE))</f>
        <v>0</v>
      </c>
      <c r="L20" s="86">
        <f>_xlfn.IFS($E20&gt;0,VLOOKUP($F20,objets!$A$2:$L4920,6,FALSE)*$E20,$F20="",0,$E20="",VLOOKUP($F20,objets!$A$2:$L4920,6,FALSE))</f>
        <v>0</v>
      </c>
      <c r="M20" s="86">
        <f>_xlfn.IFS($E20&gt;0,VLOOKUP($F20,objets!$A$2:$L4920,6,FALSE)*$E20,$F20="",0,$E20="",VLOOKUP($F20,objets!$A$2:$L4920,6,FALSE))</f>
        <v>0</v>
      </c>
      <c r="N20" s="86">
        <f>_xlfn.IFS($E20&gt;0,VLOOKUP($F20,objets!$A$2:$L4920,6,FALSE)*$E20,$F20="",0,$E20="",VLOOKUP($F20,objets!$A$2:$L4920,6,FALSE))</f>
        <v>0</v>
      </c>
      <c r="O20" s="87"/>
      <c r="P20" s="88"/>
      <c r="Q20" s="88"/>
      <c r="R20" s="88"/>
      <c r="S20" s="88"/>
      <c r="T20" s="88"/>
      <c r="U20" s="88"/>
      <c r="V20" s="88"/>
      <c r="W20" s="95"/>
      <c r="X20" s="90" t="e">
        <f>SUMPRODUCT(H20:N20,P20:V20)/SUM(H20:N20)</f>
        <v>#DIV/0!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ht="34.5" customHeight="1" x14ac:dyDescent="0.25">
      <c r="A21" s="81"/>
      <c r="B21" s="81"/>
      <c r="C21" s="82"/>
      <c r="D21" s="83"/>
      <c r="E21" s="83"/>
      <c r="F21" s="84"/>
      <c r="G21" s="85">
        <f t="shared" ref="G21:G23" si="10">SUM(H21:N21)</f>
        <v>0</v>
      </c>
      <c r="H21" s="86">
        <f>_xlfn.IFS($E21&gt;0,VLOOKUP($F21,objets!$A$2:$L4921,6,FALSE)*$E21,$F21="",0,$E21="",VLOOKUP($F21,objets!$A$2:$L4921,6,FALSE))</f>
        <v>0</v>
      </c>
      <c r="I21" s="86">
        <f>_xlfn.IFS($E21&gt;0,VLOOKUP($F21,objets!$A$2:$L4921,6,FALSE)*$E21,$F21="",0,$E21="",VLOOKUP($F21,objets!$A$2:$L4921,6,FALSE))</f>
        <v>0</v>
      </c>
      <c r="J21" s="86">
        <f>_xlfn.IFS($E21&gt;0,VLOOKUP($F21,objets!$A$2:$L4921,6,FALSE)*$E21,$F21="",0,$E21="",VLOOKUP($F21,objets!$A$2:$L4921,6,FALSE))</f>
        <v>0</v>
      </c>
      <c r="K21" s="86">
        <f>_xlfn.IFS($E21&gt;0,VLOOKUP($F21,objets!$A$2:$L4921,6,FALSE)*$E21,$F21="",0,$E21="",VLOOKUP($F21,objets!$A$2:$L4921,6,FALSE))</f>
        <v>0</v>
      </c>
      <c r="L21" s="86">
        <f>_xlfn.IFS($E21&gt;0,VLOOKUP($F21,objets!$A$2:$L4921,6,FALSE)*$E21,$F21="",0,$E21="",VLOOKUP($F21,objets!$A$2:$L4921,6,FALSE))</f>
        <v>0</v>
      </c>
      <c r="M21" s="86">
        <f>_xlfn.IFS($E21&gt;0,VLOOKUP($F21,objets!$A$2:$L4921,6,FALSE)*$E21,$F21="",0,$E21="",VLOOKUP($F21,objets!$A$2:$L4921,6,FALSE))</f>
        <v>0</v>
      </c>
      <c r="N21" s="86">
        <f>_xlfn.IFS($E21&gt;0,VLOOKUP($F21,objets!$A$2:$L4921,6,FALSE)*$E21,$F21="",0,$E21="",VLOOKUP($F21,objets!$A$2:$L4921,6,FALSE))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:X23" si="11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ht="34.5" customHeight="1" x14ac:dyDescent="0.25">
      <c r="A22" s="81"/>
      <c r="B22" s="81"/>
      <c r="C22" s="82"/>
      <c r="D22" s="83"/>
      <c r="E22" s="83"/>
      <c r="F22" s="84"/>
      <c r="G22" s="85">
        <f t="shared" si="10"/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 t="shared" si="11"/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ht="34.5" customHeight="1" x14ac:dyDescent="0.25">
      <c r="A23" s="81"/>
      <c r="B23" s="81"/>
      <c r="C23" s="82"/>
      <c r="D23" s="83"/>
      <c r="E23" s="83"/>
      <c r="F23" s="84"/>
      <c r="G23" s="85">
        <f t="shared" si="10"/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si="11"/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ht="34.5" customHeight="1" x14ac:dyDescent="0.25">
      <c r="A24" s="81"/>
      <c r="B24" s="81"/>
      <c r="C24" s="82"/>
      <c r="D24" s="83"/>
      <c r="E24" s="83"/>
      <c r="F24" s="97"/>
      <c r="G24" s="85">
        <f>SUM(H24:N24)</f>
        <v>0</v>
      </c>
      <c r="H24" s="86">
        <f>_xlfn.IFS($E24&gt;0,VLOOKUP($F24,objets!$A$2:$L4924,6,FALSE)*$E24,$F24="",0,$E24="",VLOOKUP($F24,objets!$A$2:$L4924,6,FALSE))</f>
        <v>0</v>
      </c>
      <c r="I24" s="86">
        <f>_xlfn.IFS($E24&gt;0,VLOOKUP($F24,objets!$A$2:$L4924,6,FALSE)*$E24,$F24="",0,$E24="",VLOOKUP($F24,objets!$A$2:$L4924,6,FALSE))</f>
        <v>0</v>
      </c>
      <c r="J24" s="86">
        <f>_xlfn.IFS($E24&gt;0,VLOOKUP($F24,objets!$A$2:$L4924,6,FALSE)*$E24,$F24="",0,$E24="",VLOOKUP($F24,objets!$A$2:$L4924,6,FALSE))</f>
        <v>0</v>
      </c>
      <c r="K24" s="86">
        <f>_xlfn.IFS($E24&gt;0,VLOOKUP($F24,objets!$A$2:$L4924,6,FALSE)*$E24,$F24="",0,$E24="",VLOOKUP($F24,objets!$A$2:$L4924,6,FALSE))</f>
        <v>0</v>
      </c>
      <c r="L24" s="86">
        <f>_xlfn.IFS($E24&gt;0,VLOOKUP($F24,objets!$A$2:$L4924,6,FALSE)*$E24,$F24="",0,$E24="",VLOOKUP($F24,objets!$A$2:$L4924,6,FALSE))</f>
        <v>0</v>
      </c>
      <c r="M24" s="86">
        <f>_xlfn.IFS($E24&gt;0,VLOOKUP($F24,objets!$A$2:$L4924,6,FALSE)*$E24,$F24="",0,$E24="",VLOOKUP($F24,objets!$A$2:$L4924,6,FALSE))</f>
        <v>0</v>
      </c>
      <c r="N24" s="86">
        <f>_xlfn.IFS($E24&gt;0,VLOOKUP($F24,objets!$A$2:$L4924,6,FALSE)*$E24,$F24="",0,$E24="",VLOOKUP($F24,objets!$A$2:$L4924,6,FALSE))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>SUMPRODUCT(H24:N24,P24:V24)/SUM(H24:N24)</f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ht="34.5" customHeight="1" x14ac:dyDescent="0.25">
      <c r="A25" s="81"/>
      <c r="B25" s="81"/>
      <c r="C25" s="82"/>
      <c r="D25" s="83"/>
      <c r="E25" s="83"/>
      <c r="F25" s="84"/>
      <c r="G25" s="85">
        <f t="shared" ref="G25" si="12">SUM(H25:N25)</f>
        <v>0</v>
      </c>
      <c r="H25" s="86">
        <f>_xlfn.IFS($E25&gt;0,VLOOKUP($F25,objets!$A$2:$L4925,6,FALSE)*$E25,$F25="",0,$E25="",VLOOKUP($F25,objets!$A$2:$L4925,6,FALSE))</f>
        <v>0</v>
      </c>
      <c r="I25" s="86">
        <f>_xlfn.IFS($E25&gt;0,VLOOKUP($F25,objets!$A$2:$L4925,6,FALSE)*$E25,$F25="",0,$E25="",VLOOKUP($F25,objets!$A$2:$L4925,6,FALSE))</f>
        <v>0</v>
      </c>
      <c r="J25" s="86">
        <f>_xlfn.IFS($E25&gt;0,VLOOKUP($F25,objets!$A$2:$L4925,6,FALSE)*$E25,$F25="",0,$E25="",VLOOKUP($F25,objets!$A$2:$L4925,6,FALSE))</f>
        <v>0</v>
      </c>
      <c r="K25" s="86">
        <f>_xlfn.IFS($E25&gt;0,VLOOKUP($F25,objets!$A$2:$L4925,6,FALSE)*$E25,$F25="",0,$E25="",VLOOKUP($F25,objets!$A$2:$L4925,6,FALSE))</f>
        <v>0</v>
      </c>
      <c r="L25" s="86">
        <f>_xlfn.IFS($E25&gt;0,VLOOKUP($F25,objets!$A$2:$L4925,6,FALSE)*$E25,$F25="",0,$E25="",VLOOKUP($F25,objets!$A$2:$L4925,6,FALSE))</f>
        <v>0</v>
      </c>
      <c r="M25" s="86">
        <f>_xlfn.IFS($E25&gt;0,VLOOKUP($F25,objets!$A$2:$L4925,6,FALSE)*$E25,$F25="",0,$E25="",VLOOKUP($F25,objets!$A$2:$L4925,6,FALSE))</f>
        <v>0</v>
      </c>
      <c r="N25" s="86">
        <f>_xlfn.IFS($E25&gt;0,VLOOKUP($F25,objets!$A$2:$L4925,6,FALSE)*$E25,$F25="",0,$E25="",VLOOKUP($F25,objets!$A$2:$L4925,6,FALSE))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ref="X25" si="13">SUMPRODUCT(H25:N25,P25:V25)/SUM(H25:N25)</f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ht="34.5" customHeight="1" x14ac:dyDescent="0.25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_xlfn.IFS($E26&gt;0,VLOOKUP($F26,objets!$A$2:$L4926,6,FALSE)*$E26,$F26="",0,$E26="",VLOOKUP($F26,objets!$A$2:$L4926,6,FALSE))</f>
        <v>0</v>
      </c>
      <c r="I26" s="86">
        <f>_xlfn.IFS($E26&gt;0,VLOOKUP($F26,objets!$A$2:$L4926,6,FALSE)*$E26,$F26="",0,$E26="",VLOOKUP($F26,objets!$A$2:$L4926,6,FALSE))</f>
        <v>0</v>
      </c>
      <c r="J26" s="86">
        <f>_xlfn.IFS($E26&gt;0,VLOOKUP($F26,objets!$A$2:$L4926,6,FALSE)*$E26,$F26="",0,$E26="",VLOOKUP($F26,objets!$A$2:$L4926,6,FALSE))</f>
        <v>0</v>
      </c>
      <c r="K26" s="86">
        <f>_xlfn.IFS($E26&gt;0,VLOOKUP($F26,objets!$A$2:$L4926,6,FALSE)*$E26,$F26="",0,$E26="",VLOOKUP($F26,objets!$A$2:$L4926,6,FALSE))</f>
        <v>0</v>
      </c>
      <c r="L26" s="86">
        <f>_xlfn.IFS($E26&gt;0,VLOOKUP($F26,objets!$A$2:$L4926,6,FALSE)*$E26,$F26="",0,$E26="",VLOOKUP($F26,objets!$A$2:$L4926,6,FALSE))</f>
        <v>0</v>
      </c>
      <c r="M26" s="86">
        <f>_xlfn.IFS($E26&gt;0,VLOOKUP($F26,objets!$A$2:$L4926,6,FALSE)*$E26,$F26="",0,$E26="",VLOOKUP($F26,objets!$A$2:$L4926,6,FALSE))</f>
        <v>0</v>
      </c>
      <c r="N26" s="86">
        <f>_xlfn.IFS($E26&gt;0,VLOOKUP($F26,objets!$A$2:$L4926,6,FALSE)*$E26,$F26="",0,$E26="",VLOOKUP($F26,objets!$A$2:$L4926,6,FALSE))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ht="34.5" customHeight="1" x14ac:dyDescent="0.25">
      <c r="A27" s="81"/>
      <c r="B27" s="81"/>
      <c r="C27" s="82"/>
      <c r="D27" s="83"/>
      <c r="E27" s="83"/>
      <c r="F27" s="84"/>
      <c r="G27" s="85">
        <f t="shared" ref="G27:G29" si="14">SUM(H27:N27)</f>
        <v>0</v>
      </c>
      <c r="H27" s="86">
        <f>_xlfn.IFS($E27&gt;0,VLOOKUP($F27,objets!$A$2:$L4927,6,FALSE)*$E27,$F27="",0,$E27="",VLOOKUP($F27,objets!$A$2:$L4927,6,FALSE))</f>
        <v>0</v>
      </c>
      <c r="I27" s="86">
        <f>_xlfn.IFS($E27&gt;0,VLOOKUP($F27,objets!$A$2:$L4927,6,FALSE)*$E27,$F27="",0,$E27="",VLOOKUP($F27,objets!$A$2:$L4927,6,FALSE))</f>
        <v>0</v>
      </c>
      <c r="J27" s="86">
        <f>_xlfn.IFS($E27&gt;0,VLOOKUP($F27,objets!$A$2:$L4927,6,FALSE)*$E27,$F27="",0,$E27="",VLOOKUP($F27,objets!$A$2:$L4927,6,FALSE))</f>
        <v>0</v>
      </c>
      <c r="K27" s="86">
        <f>_xlfn.IFS($E27&gt;0,VLOOKUP($F27,objets!$A$2:$L4927,6,FALSE)*$E27,$F27="",0,$E27="",VLOOKUP($F27,objets!$A$2:$L4927,6,FALSE))</f>
        <v>0</v>
      </c>
      <c r="L27" s="86">
        <f>_xlfn.IFS($E27&gt;0,VLOOKUP($F27,objets!$A$2:$L4927,6,FALSE)*$E27,$F27="",0,$E27="",VLOOKUP($F27,objets!$A$2:$L4927,6,FALSE))</f>
        <v>0</v>
      </c>
      <c r="M27" s="86">
        <f>_xlfn.IFS($E27&gt;0,VLOOKUP($F27,objets!$A$2:$L4927,6,FALSE)*$E27,$F27="",0,$E27="",VLOOKUP($F27,objets!$A$2:$L4927,6,FALSE))</f>
        <v>0</v>
      </c>
      <c r="N27" s="86">
        <f>_xlfn.IFS($E27&gt;0,VLOOKUP($F27,objets!$A$2:$L4927,6,FALSE)*$E27,$F27="",0,$E27="",VLOOKUP($F27,objets!$A$2:$L4927,6,FALSE))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:X31" si="15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ht="34.5" customHeight="1" x14ac:dyDescent="0.25">
      <c r="A28" s="81"/>
      <c r="B28" s="81"/>
      <c r="C28" s="82"/>
      <c r="D28" s="83"/>
      <c r="E28" s="83"/>
      <c r="F28" s="84"/>
      <c r="G28" s="85">
        <f t="shared" si="14"/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 t="shared" si="15"/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ht="34.5" customHeight="1" x14ac:dyDescent="0.25">
      <c r="A29" s="81"/>
      <c r="B29" s="81"/>
      <c r="C29" s="82"/>
      <c r="D29" s="83"/>
      <c r="E29" s="83"/>
      <c r="F29" s="84"/>
      <c r="G29" s="85">
        <f t="shared" si="14"/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si="15"/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ht="34.5" customHeight="1" x14ac:dyDescent="0.25">
      <c r="A30" s="81"/>
      <c r="B30" s="81"/>
      <c r="C30" s="82"/>
      <c r="D30" s="83"/>
      <c r="E30" s="83"/>
      <c r="F30" s="84"/>
      <c r="G30" s="85">
        <f t="shared" ref="G30:G31" si="16">SUM(H30:N30)</f>
        <v>0</v>
      </c>
      <c r="H30" s="86">
        <f>_xlfn.IFS($E30&gt;0,VLOOKUP($F30,objets!$A$2:$L4922,6,FALSE)*$E30,$F30="",0,$E30="",VLOOKUP($F30,objets!$A$2:$L4922,6,FALSE))</f>
        <v>0</v>
      </c>
      <c r="I30" s="86">
        <f>_xlfn.IFS($E30&gt;0,VLOOKUP($F30,objets!$A$2:$L4922,6,FALSE)*$E30,$F30="",0,$E30="",VLOOKUP($F30,objets!$A$2:$L4922,6,FALSE))</f>
        <v>0</v>
      </c>
      <c r="J30" s="86">
        <f>_xlfn.IFS($E30&gt;0,VLOOKUP($F30,objets!$A$2:$L4922,6,FALSE)*$E30,$F30="",0,$E30="",VLOOKUP($F30,objets!$A$2:$L4922,6,FALSE))</f>
        <v>0</v>
      </c>
      <c r="K30" s="86">
        <f>_xlfn.IFS($E30&gt;0,VLOOKUP($F30,objets!$A$2:$L4922,6,FALSE)*$E30,$F30="",0,$E30="",VLOOKUP($F30,objets!$A$2:$L4922,6,FALSE))</f>
        <v>0</v>
      </c>
      <c r="L30" s="86">
        <f>_xlfn.IFS($E30&gt;0,VLOOKUP($F30,objets!$A$2:$L4922,6,FALSE)*$E30,$F30="",0,$E30="",VLOOKUP($F30,objets!$A$2:$L4922,6,FALSE))</f>
        <v>0</v>
      </c>
      <c r="M30" s="86">
        <f>_xlfn.IFS($E30&gt;0,VLOOKUP($F30,objets!$A$2:$L4922,6,FALSE)*$E30,$F30="",0,$E30="",VLOOKUP($F30,objets!$A$2:$L4922,6,FALSE))</f>
        <v>0</v>
      </c>
      <c r="N30" s="86">
        <f>_xlfn.IFS($E30&gt;0,VLOOKUP($F30,objets!$A$2:$L4922,6,FALSE)*$E30,$F30="",0,$E30="",VLOOKUP($F30,objets!$A$2:$L4922,6,FALSE))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ht="34.5" customHeight="1" x14ac:dyDescent="0.25">
      <c r="A31" s="81"/>
      <c r="B31" s="81"/>
      <c r="C31" s="82"/>
      <c r="D31" s="83"/>
      <c r="E31" s="83"/>
      <c r="F31" s="84"/>
      <c r="G31" s="85">
        <f t="shared" si="16"/>
        <v>0</v>
      </c>
      <c r="H31" s="86">
        <f>_xlfn.IFS($E31&gt;0,VLOOKUP($F31,objets!$A$2:$L4931,6,FALSE)*$E31,$F31="",0,$E31="",VLOOKUP($F31,objets!$A$2:$L4931,6,FALSE))</f>
        <v>0</v>
      </c>
      <c r="I31" s="86">
        <f>_xlfn.IFS($E31&gt;0,VLOOKUP($F31,objets!$A$2:$L4931,6,FALSE)*$E31,$F31="",0,$E31="",VLOOKUP($F31,objets!$A$2:$L4931,6,FALSE))</f>
        <v>0</v>
      </c>
      <c r="J31" s="86">
        <f>_xlfn.IFS($E31&gt;0,VLOOKUP($F31,objets!$A$2:$L4931,6,FALSE)*$E31,$F31="",0,$E31="",VLOOKUP($F31,objets!$A$2:$L4931,6,FALSE))</f>
        <v>0</v>
      </c>
      <c r="K31" s="86">
        <f>_xlfn.IFS($E31&gt;0,VLOOKUP($F31,objets!$A$2:$L4931,6,FALSE)*$E31,$F31="",0,$E31="",VLOOKUP($F31,objets!$A$2:$L4931,6,FALSE))</f>
        <v>0</v>
      </c>
      <c r="L31" s="86">
        <f>_xlfn.IFS($E31&gt;0,VLOOKUP($F31,objets!$A$2:$L4931,6,FALSE)*$E31,$F31="",0,$E31="",VLOOKUP($F31,objets!$A$2:$L4931,6,FALSE))</f>
        <v>0</v>
      </c>
      <c r="M31" s="86">
        <f>_xlfn.IFS($E31&gt;0,VLOOKUP($F31,objets!$A$2:$L4931,6,FALSE)*$E31,$F31="",0,$E31="",VLOOKUP($F31,objets!$A$2:$L4931,6,FALSE))</f>
        <v>0</v>
      </c>
      <c r="N31" s="86">
        <f>_xlfn.IFS($E31&gt;0,VLOOKUP($F31,objets!$A$2:$L4931,6,FALSE)*$E31,$F31="",0,$E31="",VLOOKUP($F31,objets!$A$2:$L4931,6,FALSE))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ht="34.5" customHeight="1" x14ac:dyDescent="0.25">
      <c r="A32" s="81"/>
      <c r="B32" s="81"/>
      <c r="C32" s="82"/>
      <c r="D32" s="83"/>
      <c r="E32" s="83"/>
      <c r="F32" s="97"/>
      <c r="G32" s="85">
        <f>SUM(H32:N32)</f>
        <v>0</v>
      </c>
      <c r="H32" s="86">
        <f>_xlfn.IFS($E32&gt;0,VLOOKUP($F32,objets!$A$2:$L4932,6,FALSE)*$E32,$F32="",0,$E32="",VLOOKUP($F32,objets!$A$2:$L4932,6,FALSE))</f>
        <v>0</v>
      </c>
      <c r="I32" s="86">
        <f>_xlfn.IFS($E32&gt;0,VLOOKUP($F32,objets!$A$2:$L4932,6,FALSE)*$E32,$F32="",0,$E32="",VLOOKUP($F32,objets!$A$2:$L4932,6,FALSE))</f>
        <v>0</v>
      </c>
      <c r="J32" s="86">
        <f>_xlfn.IFS($E32&gt;0,VLOOKUP($F32,objets!$A$2:$L4932,6,FALSE)*$E32,$F32="",0,$E32="",VLOOKUP($F32,objets!$A$2:$L4932,6,FALSE))</f>
        <v>0</v>
      </c>
      <c r="K32" s="86">
        <f>_xlfn.IFS($E32&gt;0,VLOOKUP($F32,objets!$A$2:$L4932,6,FALSE)*$E32,$F32="",0,$E32="",VLOOKUP($F32,objets!$A$2:$L4932,6,FALSE))</f>
        <v>0</v>
      </c>
      <c r="L32" s="86">
        <f>_xlfn.IFS($E32&gt;0,VLOOKUP($F32,objets!$A$2:$L4932,6,FALSE)*$E32,$F32="",0,$E32="",VLOOKUP($F32,objets!$A$2:$L4932,6,FALSE))</f>
        <v>0</v>
      </c>
      <c r="M32" s="86">
        <f>_xlfn.IFS($E32&gt;0,VLOOKUP($F32,objets!$A$2:$L4932,6,FALSE)*$E32,$F32="",0,$E32="",VLOOKUP($F32,objets!$A$2:$L4932,6,FALSE))</f>
        <v>0</v>
      </c>
      <c r="N32" s="86">
        <f>_xlfn.IFS($E32&gt;0,VLOOKUP($F32,objets!$A$2:$L4932,6,FALSE)*$E32,$F32="",0,$E32="",VLOOKUP($F32,objets!$A$2:$L4932,6,FALSE))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>SUMPRODUCT(H32:N32,P32:V32)/SUM(H32:N32)</f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ht="34.5" customHeight="1" x14ac:dyDescent="0.25">
      <c r="A33" s="81"/>
      <c r="B33" s="81"/>
      <c r="C33" s="82"/>
      <c r="D33" s="83"/>
      <c r="E33" s="83"/>
      <c r="F33" s="84"/>
      <c r="G33" s="85">
        <f t="shared" ref="G33:G35" si="17">SUM(H33:N33)</f>
        <v>0</v>
      </c>
      <c r="H33" s="86">
        <f>_xlfn.IFS($E33&gt;0,VLOOKUP($F33,objets!$A$2:$L4933,6,FALSE)*$E33,$F33="",0,$E33="",VLOOKUP($F33,objets!$A$2:$L4933,6,FALSE))</f>
        <v>0</v>
      </c>
      <c r="I33" s="86">
        <f>_xlfn.IFS($E33&gt;0,VLOOKUP($F33,objets!$A$2:$L4933,6,FALSE)*$E33,$F33="",0,$E33="",VLOOKUP($F33,objets!$A$2:$L4933,6,FALSE))</f>
        <v>0</v>
      </c>
      <c r="J33" s="86">
        <f>_xlfn.IFS($E33&gt;0,VLOOKUP($F33,objets!$A$2:$L4933,6,FALSE)*$E33,$F33="",0,$E33="",VLOOKUP($F33,objets!$A$2:$L4933,6,FALSE))</f>
        <v>0</v>
      </c>
      <c r="K33" s="86">
        <f>_xlfn.IFS($E33&gt;0,VLOOKUP($F33,objets!$A$2:$L4933,6,FALSE)*$E33,$F33="",0,$E33="",VLOOKUP($F33,objets!$A$2:$L4933,6,FALSE))</f>
        <v>0</v>
      </c>
      <c r="L33" s="86">
        <f>_xlfn.IFS($E33&gt;0,VLOOKUP($F33,objets!$A$2:$L4933,6,FALSE)*$E33,$F33="",0,$E33="",VLOOKUP($F33,objets!$A$2:$L4933,6,FALSE))</f>
        <v>0</v>
      </c>
      <c r="M33" s="86">
        <f>_xlfn.IFS($E33&gt;0,VLOOKUP($F33,objets!$A$2:$L4933,6,FALSE)*$E33,$F33="",0,$E33="",VLOOKUP($F33,objets!$A$2:$L4933,6,FALSE))</f>
        <v>0</v>
      </c>
      <c r="N33" s="86">
        <f>_xlfn.IFS($E33&gt;0,VLOOKUP($F33,objets!$A$2:$L4933,6,FALSE)*$E33,$F33="",0,$E33="",VLOOKUP($F33,objets!$A$2:$L4933,6,FALSE))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ref="X33:X35" si="18">SUMPRODUCT(H33:N33,P33:V33)/SUM(H33:N33)</f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ht="34.5" customHeight="1" x14ac:dyDescent="0.25">
      <c r="A34" s="81"/>
      <c r="B34" s="81"/>
      <c r="C34" s="82"/>
      <c r="D34" s="83"/>
      <c r="E34" s="83"/>
      <c r="F34" s="84"/>
      <c r="G34" s="85">
        <f t="shared" si="17"/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 t="shared" si="18"/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ht="34.5" customHeight="1" x14ac:dyDescent="0.25">
      <c r="A35" s="81"/>
      <c r="B35" s="81"/>
      <c r="C35" s="82"/>
      <c r="D35" s="83"/>
      <c r="E35" s="83"/>
      <c r="F35" s="84"/>
      <c r="G35" s="85">
        <f t="shared" si="17"/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si="18"/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ht="34.5" customHeight="1" x14ac:dyDescent="0.25">
      <c r="A36" s="81"/>
      <c r="B36" s="81"/>
      <c r="C36" s="82"/>
      <c r="D36" s="83"/>
      <c r="E36" s="83"/>
      <c r="F36" s="97"/>
      <c r="G36" s="85">
        <f>SUM(H36:N36)</f>
        <v>0</v>
      </c>
      <c r="H36" s="86">
        <f>_xlfn.IFS($E36&gt;0,VLOOKUP($F36,objets!$A$2:$L4936,6,FALSE)*$E36,$F36="",0,$E36="",VLOOKUP($F36,objets!$A$2:$L4936,6,FALSE))</f>
        <v>0</v>
      </c>
      <c r="I36" s="86">
        <f>_xlfn.IFS($E36&gt;0,VLOOKUP($F36,objets!$A$2:$L4936,6,FALSE)*$E36,$F36="",0,$E36="",VLOOKUP($F36,objets!$A$2:$L4936,6,FALSE))</f>
        <v>0</v>
      </c>
      <c r="J36" s="86">
        <f>_xlfn.IFS($E36&gt;0,VLOOKUP($F36,objets!$A$2:$L4936,6,FALSE)*$E36,$F36="",0,$E36="",VLOOKUP($F36,objets!$A$2:$L4936,6,FALSE))</f>
        <v>0</v>
      </c>
      <c r="K36" s="86">
        <f>_xlfn.IFS($E36&gt;0,VLOOKUP($F36,objets!$A$2:$L4936,6,FALSE)*$E36,$F36="",0,$E36="",VLOOKUP($F36,objets!$A$2:$L4936,6,FALSE))</f>
        <v>0</v>
      </c>
      <c r="L36" s="86">
        <f>_xlfn.IFS($E36&gt;0,VLOOKUP($F36,objets!$A$2:$L4936,6,FALSE)*$E36,$F36="",0,$E36="",VLOOKUP($F36,objets!$A$2:$L4936,6,FALSE))</f>
        <v>0</v>
      </c>
      <c r="M36" s="86">
        <f>_xlfn.IFS($E36&gt;0,VLOOKUP($F36,objets!$A$2:$L4936,6,FALSE)*$E36,$F36="",0,$E36="",VLOOKUP($F36,objets!$A$2:$L4936,6,FALSE))</f>
        <v>0</v>
      </c>
      <c r="N36" s="86">
        <f>_xlfn.IFS($E36&gt;0,VLOOKUP($F36,objets!$A$2:$L4936,6,FALSE)*$E36,$F36="",0,$E36="",VLOOKUP($F36,objets!$A$2:$L4936,6,FALSE))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>SUMPRODUCT(H36:N36,P36:V36)/SUM(H36:N36)</f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ht="34.5" customHeight="1" x14ac:dyDescent="0.25">
      <c r="A37" s="81"/>
      <c r="B37" s="81"/>
      <c r="C37" s="82"/>
      <c r="D37" s="83"/>
      <c r="E37" s="83"/>
      <c r="F37" s="84"/>
      <c r="G37" s="85">
        <f t="shared" ref="G37" si="19">SUM(H37:N37)</f>
        <v>0</v>
      </c>
      <c r="H37" s="86">
        <f>_xlfn.IFS($E37&gt;0,VLOOKUP($F37,objets!$A$2:$L4937,6,FALSE)*$E37,$F37="",0,$E37="",VLOOKUP($F37,objets!$A$2:$L4937,6,FALSE))</f>
        <v>0</v>
      </c>
      <c r="I37" s="86">
        <f>_xlfn.IFS($E37&gt;0,VLOOKUP($F37,objets!$A$2:$L4937,6,FALSE)*$E37,$F37="",0,$E37="",VLOOKUP($F37,objets!$A$2:$L4937,6,FALSE))</f>
        <v>0</v>
      </c>
      <c r="J37" s="86">
        <f>_xlfn.IFS($E37&gt;0,VLOOKUP($F37,objets!$A$2:$L4937,6,FALSE)*$E37,$F37="",0,$E37="",VLOOKUP($F37,objets!$A$2:$L4937,6,FALSE))</f>
        <v>0</v>
      </c>
      <c r="K37" s="86">
        <f>_xlfn.IFS($E37&gt;0,VLOOKUP($F37,objets!$A$2:$L4937,6,FALSE)*$E37,$F37="",0,$E37="",VLOOKUP($F37,objets!$A$2:$L4937,6,FALSE))</f>
        <v>0</v>
      </c>
      <c r="L37" s="86">
        <f>_xlfn.IFS($E37&gt;0,VLOOKUP($F37,objets!$A$2:$L4937,6,FALSE)*$E37,$F37="",0,$E37="",VLOOKUP($F37,objets!$A$2:$L4937,6,FALSE))</f>
        <v>0</v>
      </c>
      <c r="M37" s="86">
        <f>_xlfn.IFS($E37&gt;0,VLOOKUP($F37,objets!$A$2:$L4937,6,FALSE)*$E37,$F37="",0,$E37="",VLOOKUP($F37,objets!$A$2:$L4937,6,FALSE))</f>
        <v>0</v>
      </c>
      <c r="N37" s="86">
        <f>_xlfn.IFS($E37&gt;0,VLOOKUP($F37,objets!$A$2:$L4937,6,FALSE)*$E37,$F37="",0,$E37="",VLOOKUP($F37,objets!$A$2:$L4937,6,FALSE))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ref="X37" si="20">SUMPRODUCT(H37:N37,P37:V37)/SUM(H37:N37)</f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ht="34.5" customHeight="1" x14ac:dyDescent="0.25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_xlfn.IFS($E38&gt;0,VLOOKUP($F38,objets!$A$2:$L4938,6,FALSE)*$E38,$F38="",0,$E38="",VLOOKUP($F38,objets!$A$2:$L4938,6,FALSE))</f>
        <v>0</v>
      </c>
      <c r="I38" s="86">
        <f>_xlfn.IFS($E38&gt;0,VLOOKUP($F38,objets!$A$2:$L4938,6,FALSE)*$E38,$F38="",0,$E38="",VLOOKUP($F38,objets!$A$2:$L4938,6,FALSE))</f>
        <v>0</v>
      </c>
      <c r="J38" s="86">
        <f>_xlfn.IFS($E38&gt;0,VLOOKUP($F38,objets!$A$2:$L4938,6,FALSE)*$E38,$F38="",0,$E38="",VLOOKUP($F38,objets!$A$2:$L4938,6,FALSE))</f>
        <v>0</v>
      </c>
      <c r="K38" s="86">
        <f>_xlfn.IFS($E38&gt;0,VLOOKUP($F38,objets!$A$2:$L4938,6,FALSE)*$E38,$F38="",0,$E38="",VLOOKUP($F38,objets!$A$2:$L4938,6,FALSE))</f>
        <v>0</v>
      </c>
      <c r="L38" s="86">
        <f>_xlfn.IFS($E38&gt;0,VLOOKUP($F38,objets!$A$2:$L4938,6,FALSE)*$E38,$F38="",0,$E38="",VLOOKUP($F38,objets!$A$2:$L4938,6,FALSE))</f>
        <v>0</v>
      </c>
      <c r="M38" s="86">
        <f>_xlfn.IFS($E38&gt;0,VLOOKUP($F38,objets!$A$2:$L4938,6,FALSE)*$E38,$F38="",0,$E38="",VLOOKUP($F38,objets!$A$2:$L4938,6,FALSE))</f>
        <v>0</v>
      </c>
      <c r="N38" s="86">
        <f>_xlfn.IFS($E38&gt;0,VLOOKUP($F38,objets!$A$2:$L4938,6,FALSE)*$E38,$F38="",0,$E38="",VLOOKUP($F38,objets!$A$2:$L4938,6,FALSE))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ht="34.5" customHeight="1" x14ac:dyDescent="0.25">
      <c r="A39" s="81"/>
      <c r="B39" s="81"/>
      <c r="C39" s="82"/>
      <c r="D39" s="83"/>
      <c r="E39" s="83"/>
      <c r="F39" s="84"/>
      <c r="G39" s="85">
        <f t="shared" ref="G39:G41" si="21">SUM(H39:N39)</f>
        <v>0</v>
      </c>
      <c r="H39" s="86">
        <f>_xlfn.IFS($E39&gt;0,VLOOKUP($F39,objets!$A$2:$L4939,6,FALSE)*$E39,$F39="",0,$E39="",VLOOKUP($F39,objets!$A$2:$L4939,6,FALSE))</f>
        <v>0</v>
      </c>
      <c r="I39" s="86">
        <f>_xlfn.IFS($E39&gt;0,VLOOKUP($F39,objets!$A$2:$L4939,6,FALSE)*$E39,$F39="",0,$E39="",VLOOKUP($F39,objets!$A$2:$L4939,6,FALSE))</f>
        <v>0</v>
      </c>
      <c r="J39" s="86">
        <f>_xlfn.IFS($E39&gt;0,VLOOKUP($F39,objets!$A$2:$L4939,6,FALSE)*$E39,$F39="",0,$E39="",VLOOKUP($F39,objets!$A$2:$L4939,6,FALSE))</f>
        <v>0</v>
      </c>
      <c r="K39" s="86">
        <f>_xlfn.IFS($E39&gt;0,VLOOKUP($F39,objets!$A$2:$L4939,6,FALSE)*$E39,$F39="",0,$E39="",VLOOKUP($F39,objets!$A$2:$L4939,6,FALSE))</f>
        <v>0</v>
      </c>
      <c r="L39" s="86">
        <f>_xlfn.IFS($E39&gt;0,VLOOKUP($F39,objets!$A$2:$L4939,6,FALSE)*$E39,$F39="",0,$E39="",VLOOKUP($F39,objets!$A$2:$L4939,6,FALSE))</f>
        <v>0</v>
      </c>
      <c r="M39" s="86">
        <f>_xlfn.IFS($E39&gt;0,VLOOKUP($F39,objets!$A$2:$L4939,6,FALSE)*$E39,$F39="",0,$E39="",VLOOKUP($F39,objets!$A$2:$L4939,6,FALSE))</f>
        <v>0</v>
      </c>
      <c r="N39" s="86">
        <f>_xlfn.IFS($E39&gt;0,VLOOKUP($F39,objets!$A$2:$L4939,6,FALSE)*$E39,$F39="",0,$E39="",VLOOKUP($F39,objets!$A$2:$L4939,6,FALSE))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:X41" si="22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ht="34.5" customHeight="1" x14ac:dyDescent="0.25">
      <c r="A40" s="81"/>
      <c r="B40" s="81"/>
      <c r="C40" s="82"/>
      <c r="D40" s="83"/>
      <c r="E40" s="83"/>
      <c r="F40" s="84"/>
      <c r="G40" s="85">
        <f t="shared" si="21"/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 t="shared" si="22"/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ht="34.5" customHeight="1" x14ac:dyDescent="0.25">
      <c r="A41" s="81"/>
      <c r="B41" s="81"/>
      <c r="C41" s="82"/>
      <c r="D41" s="83"/>
      <c r="E41" s="83"/>
      <c r="F41" s="84"/>
      <c r="G41" s="85">
        <f t="shared" si="21"/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si="22"/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ht="34.5" customHeight="1" x14ac:dyDescent="0.25">
      <c r="A42" s="81"/>
      <c r="B42" s="81"/>
      <c r="C42" s="82"/>
      <c r="D42" s="83"/>
      <c r="E42" s="83"/>
      <c r="F42" s="97"/>
      <c r="G42" s="85">
        <f>SUM(H42:N42)</f>
        <v>0</v>
      </c>
      <c r="H42" s="86">
        <f>_xlfn.IFS($E42&gt;0,VLOOKUP($F42,objets!$A$2:$L4942,6,FALSE)*$E42,$F42="",0,$E42="",VLOOKUP($F42,objets!$A$2:$L4942,6,FALSE))</f>
        <v>0</v>
      </c>
      <c r="I42" s="86">
        <f>_xlfn.IFS($E42&gt;0,VLOOKUP($F42,objets!$A$2:$L4942,6,FALSE)*$E42,$F42="",0,$E42="",VLOOKUP($F42,objets!$A$2:$L4942,6,FALSE))</f>
        <v>0</v>
      </c>
      <c r="J42" s="86">
        <f>_xlfn.IFS($E42&gt;0,VLOOKUP($F42,objets!$A$2:$L4942,6,FALSE)*$E42,$F42="",0,$E42="",VLOOKUP($F42,objets!$A$2:$L4942,6,FALSE))</f>
        <v>0</v>
      </c>
      <c r="K42" s="86">
        <f>_xlfn.IFS($E42&gt;0,VLOOKUP($F42,objets!$A$2:$L4942,6,FALSE)*$E42,$F42="",0,$E42="",VLOOKUP($F42,objets!$A$2:$L4942,6,FALSE))</f>
        <v>0</v>
      </c>
      <c r="L42" s="86">
        <f>_xlfn.IFS($E42&gt;0,VLOOKUP($F42,objets!$A$2:$L4942,6,FALSE)*$E42,$F42="",0,$E42="",VLOOKUP($F42,objets!$A$2:$L4942,6,FALSE))</f>
        <v>0</v>
      </c>
      <c r="M42" s="86">
        <f>_xlfn.IFS($E42&gt;0,VLOOKUP($F42,objets!$A$2:$L4942,6,FALSE)*$E42,$F42="",0,$E42="",VLOOKUP($F42,objets!$A$2:$L4942,6,FALSE))</f>
        <v>0</v>
      </c>
      <c r="N42" s="86">
        <f>_xlfn.IFS($E42&gt;0,VLOOKUP($F42,objets!$A$2:$L4942,6,FALSE)*$E42,$F42="",0,$E42="",VLOOKUP($F42,objets!$A$2:$L4942,6,FALSE))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>SUMPRODUCT(H42:N42,P42:V42)/SUM(H42:N42)</f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ht="34.5" customHeight="1" x14ac:dyDescent="0.25">
      <c r="A43" s="81"/>
      <c r="B43" s="81"/>
      <c r="C43" s="82"/>
      <c r="D43" s="83"/>
      <c r="E43" s="83"/>
      <c r="F43" s="84"/>
      <c r="G43" s="85">
        <f t="shared" ref="G43" si="23">SUM(H43:N43)</f>
        <v>0</v>
      </c>
      <c r="H43" s="86">
        <f>_xlfn.IFS($E43&gt;0,VLOOKUP($F43,objets!$A$2:$L4943,6,FALSE)*$E43,$F43="",0,$E43="",VLOOKUP($F43,objets!$A$2:$L4943,6,FALSE))</f>
        <v>0</v>
      </c>
      <c r="I43" s="86">
        <f>_xlfn.IFS($E43&gt;0,VLOOKUP($F43,objets!$A$2:$L4943,6,FALSE)*$E43,$F43="",0,$E43="",VLOOKUP($F43,objets!$A$2:$L4943,6,FALSE))</f>
        <v>0</v>
      </c>
      <c r="J43" s="86">
        <f>_xlfn.IFS($E43&gt;0,VLOOKUP($F43,objets!$A$2:$L4943,6,FALSE)*$E43,$F43="",0,$E43="",VLOOKUP($F43,objets!$A$2:$L4943,6,FALSE))</f>
        <v>0</v>
      </c>
      <c r="K43" s="86">
        <f>_xlfn.IFS($E43&gt;0,VLOOKUP($F43,objets!$A$2:$L4943,6,FALSE)*$E43,$F43="",0,$E43="",VLOOKUP($F43,objets!$A$2:$L4943,6,FALSE))</f>
        <v>0</v>
      </c>
      <c r="L43" s="86">
        <f>_xlfn.IFS($E43&gt;0,VLOOKUP($F43,objets!$A$2:$L4943,6,FALSE)*$E43,$F43="",0,$E43="",VLOOKUP($F43,objets!$A$2:$L4943,6,FALSE))</f>
        <v>0</v>
      </c>
      <c r="M43" s="86">
        <f>_xlfn.IFS($E43&gt;0,VLOOKUP($F43,objets!$A$2:$L4943,6,FALSE)*$E43,$F43="",0,$E43="",VLOOKUP($F43,objets!$A$2:$L4943,6,FALSE))</f>
        <v>0</v>
      </c>
      <c r="N43" s="86">
        <f>_xlfn.IFS($E43&gt;0,VLOOKUP($F43,objets!$A$2:$L4943,6,FALSE)*$E43,$F43="",0,$E43="",VLOOKUP($F43,objets!$A$2:$L4943,6,FALSE))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ref="X43" si="24">SUMPRODUCT(H43:N43,P43:V43)/SUM(H43:N43)</f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ht="34.5" customHeight="1" x14ac:dyDescent="0.25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_xlfn.IFS($E44&gt;0,VLOOKUP($F44,objets!$A$2:$L4944,6,FALSE)*$E44,$F44="",0,$E44="",VLOOKUP($F44,objets!$A$2:$L4944,6,FALSE))</f>
        <v>0</v>
      </c>
      <c r="I44" s="86">
        <f>_xlfn.IFS($E44&gt;0,VLOOKUP($F44,objets!$A$2:$L4944,6,FALSE)*$E44,$F44="",0,$E44="",VLOOKUP($F44,objets!$A$2:$L4944,6,FALSE))</f>
        <v>0</v>
      </c>
      <c r="J44" s="86">
        <f>_xlfn.IFS($E44&gt;0,VLOOKUP($F44,objets!$A$2:$L4944,6,FALSE)*$E44,$F44="",0,$E44="",VLOOKUP($F44,objets!$A$2:$L4944,6,FALSE))</f>
        <v>0</v>
      </c>
      <c r="K44" s="86">
        <f>_xlfn.IFS($E44&gt;0,VLOOKUP($F44,objets!$A$2:$L4944,6,FALSE)*$E44,$F44="",0,$E44="",VLOOKUP($F44,objets!$A$2:$L4944,6,FALSE))</f>
        <v>0</v>
      </c>
      <c r="L44" s="86">
        <f>_xlfn.IFS($E44&gt;0,VLOOKUP($F44,objets!$A$2:$L4944,6,FALSE)*$E44,$F44="",0,$E44="",VLOOKUP($F44,objets!$A$2:$L4944,6,FALSE))</f>
        <v>0</v>
      </c>
      <c r="M44" s="86">
        <f>_xlfn.IFS($E44&gt;0,VLOOKUP($F44,objets!$A$2:$L4944,6,FALSE)*$E44,$F44="",0,$E44="",VLOOKUP($F44,objets!$A$2:$L4944,6,FALSE))</f>
        <v>0</v>
      </c>
      <c r="N44" s="86">
        <f>_xlfn.IFS($E44&gt;0,VLOOKUP($F44,objets!$A$2:$L4944,6,FALSE)*$E44,$F44="",0,$E44="",VLOOKUP($F44,objets!$A$2:$L4944,6,FALSE))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ht="34.5" customHeight="1" x14ac:dyDescent="0.25">
      <c r="A45" s="81"/>
      <c r="B45" s="81"/>
      <c r="C45" s="82"/>
      <c r="D45" s="83"/>
      <c r="E45" s="83"/>
      <c r="F45" s="84"/>
      <c r="G45" s="85">
        <f t="shared" ref="G45:G47" si="25">SUM(H45:N45)</f>
        <v>0</v>
      </c>
      <c r="H45" s="86">
        <f>_xlfn.IFS($E45&gt;0,VLOOKUP($F45,objets!$A$2:$L4945,6,FALSE)*$E45,$F45="",0,$E45="",VLOOKUP($F45,objets!$A$2:$L4945,6,FALSE))</f>
        <v>0</v>
      </c>
      <c r="I45" s="86">
        <f>_xlfn.IFS($E45&gt;0,VLOOKUP($F45,objets!$A$2:$L4945,6,FALSE)*$E45,$F45="",0,$E45="",VLOOKUP($F45,objets!$A$2:$L4945,6,FALSE))</f>
        <v>0</v>
      </c>
      <c r="J45" s="86">
        <f>_xlfn.IFS($E45&gt;0,VLOOKUP($F45,objets!$A$2:$L4945,6,FALSE)*$E45,$F45="",0,$E45="",VLOOKUP($F45,objets!$A$2:$L4945,6,FALSE))</f>
        <v>0</v>
      </c>
      <c r="K45" s="86">
        <f>_xlfn.IFS($E45&gt;0,VLOOKUP($F45,objets!$A$2:$L4945,6,FALSE)*$E45,$F45="",0,$E45="",VLOOKUP($F45,objets!$A$2:$L4945,6,FALSE))</f>
        <v>0</v>
      </c>
      <c r="L45" s="86">
        <f>_xlfn.IFS($E45&gt;0,VLOOKUP($F45,objets!$A$2:$L4945,6,FALSE)*$E45,$F45="",0,$E45="",VLOOKUP($F45,objets!$A$2:$L4945,6,FALSE))</f>
        <v>0</v>
      </c>
      <c r="M45" s="86">
        <f>_xlfn.IFS($E45&gt;0,VLOOKUP($F45,objets!$A$2:$L4945,6,FALSE)*$E45,$F45="",0,$E45="",VLOOKUP($F45,objets!$A$2:$L4945,6,FALSE))</f>
        <v>0</v>
      </c>
      <c r="N45" s="86">
        <f>_xlfn.IFS($E45&gt;0,VLOOKUP($F45,objets!$A$2:$L4945,6,FALSE)*$E45,$F45="",0,$E45="",VLOOKUP($F45,objets!$A$2:$L4945,6,FALSE))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:X47" si="26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ht="34.5" customHeight="1" x14ac:dyDescent="0.25">
      <c r="A46" s="81"/>
      <c r="B46" s="81"/>
      <c r="C46" s="82"/>
      <c r="D46" s="83"/>
      <c r="E46" s="83"/>
      <c r="F46" s="84"/>
      <c r="G46" s="85">
        <f t="shared" si="25"/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 t="shared" si="26"/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ht="34.5" customHeight="1" x14ac:dyDescent="0.25">
      <c r="A47" s="81"/>
      <c r="B47" s="81"/>
      <c r="C47" s="82"/>
      <c r="D47" s="83"/>
      <c r="E47" s="83"/>
      <c r="F47" s="84"/>
      <c r="G47" s="85">
        <f t="shared" si="25"/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si="26"/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ht="34.5" customHeight="1" x14ac:dyDescent="0.25">
      <c r="A48" s="81"/>
      <c r="B48" s="81"/>
      <c r="C48" s="82"/>
      <c r="D48" s="83"/>
      <c r="E48" s="83"/>
      <c r="F48" s="97"/>
      <c r="G48" s="85">
        <f>SUM(H48:N48)</f>
        <v>0</v>
      </c>
      <c r="H48" s="86">
        <f>_xlfn.IFS($E48&gt;0,VLOOKUP($F48,objets!$A$2:$L4948,6,FALSE)*$E48,$F48="",0,$E48="",VLOOKUP($F48,objets!$A$2:$L4948,6,FALSE))</f>
        <v>0</v>
      </c>
      <c r="I48" s="86">
        <f>_xlfn.IFS($E48&gt;0,VLOOKUP($F48,objets!$A$2:$L4948,6,FALSE)*$E48,$F48="",0,$E48="",VLOOKUP($F48,objets!$A$2:$L4948,6,FALSE))</f>
        <v>0</v>
      </c>
      <c r="J48" s="86">
        <f>_xlfn.IFS($E48&gt;0,VLOOKUP($F48,objets!$A$2:$L4948,6,FALSE)*$E48,$F48="",0,$E48="",VLOOKUP($F48,objets!$A$2:$L4948,6,FALSE))</f>
        <v>0</v>
      </c>
      <c r="K48" s="86">
        <f>_xlfn.IFS($E48&gt;0,VLOOKUP($F48,objets!$A$2:$L4948,6,FALSE)*$E48,$F48="",0,$E48="",VLOOKUP($F48,objets!$A$2:$L4948,6,FALSE))</f>
        <v>0</v>
      </c>
      <c r="L48" s="86">
        <f>_xlfn.IFS($E48&gt;0,VLOOKUP($F48,objets!$A$2:$L4948,6,FALSE)*$E48,$F48="",0,$E48="",VLOOKUP($F48,objets!$A$2:$L4948,6,FALSE))</f>
        <v>0</v>
      </c>
      <c r="M48" s="86">
        <f>_xlfn.IFS($E48&gt;0,VLOOKUP($F48,objets!$A$2:$L4948,6,FALSE)*$E48,$F48="",0,$E48="",VLOOKUP($F48,objets!$A$2:$L4948,6,FALSE))</f>
        <v>0</v>
      </c>
      <c r="N48" s="86">
        <f>_xlfn.IFS($E48&gt;0,VLOOKUP($F48,objets!$A$2:$L4948,6,FALSE)*$E48,$F48="",0,$E48="",VLOOKUP($F48,objets!$A$2:$L4948,6,FALSE))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>SUMPRODUCT(H48:N48,P48:V48)/SUM(H48:N48)</f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ht="34.5" customHeight="1" x14ac:dyDescent="0.25">
      <c r="A49" s="81"/>
      <c r="B49" s="81"/>
      <c r="C49" s="82"/>
      <c r="D49" s="83"/>
      <c r="E49" s="83"/>
      <c r="F49" s="84"/>
      <c r="G49" s="85">
        <f t="shared" ref="G49" si="27">SUM(H49:N49)</f>
        <v>0</v>
      </c>
      <c r="H49" s="86">
        <f>_xlfn.IFS($E49&gt;0,VLOOKUP($F49,objets!$A$2:$L4949,6,FALSE)*$E49,$F49="",0,$E49="",VLOOKUP($F49,objets!$A$2:$L4949,6,FALSE))</f>
        <v>0</v>
      </c>
      <c r="I49" s="86">
        <f>_xlfn.IFS($E49&gt;0,VLOOKUP($F49,objets!$A$2:$L4949,6,FALSE)*$E49,$F49="",0,$E49="",VLOOKUP($F49,objets!$A$2:$L4949,6,FALSE))</f>
        <v>0</v>
      </c>
      <c r="J49" s="86">
        <f>_xlfn.IFS($E49&gt;0,VLOOKUP($F49,objets!$A$2:$L4949,6,FALSE)*$E49,$F49="",0,$E49="",VLOOKUP($F49,objets!$A$2:$L4949,6,FALSE))</f>
        <v>0</v>
      </c>
      <c r="K49" s="86">
        <f>_xlfn.IFS($E49&gt;0,VLOOKUP($F49,objets!$A$2:$L4949,6,FALSE)*$E49,$F49="",0,$E49="",VLOOKUP($F49,objets!$A$2:$L4949,6,FALSE))</f>
        <v>0</v>
      </c>
      <c r="L49" s="86">
        <f>_xlfn.IFS($E49&gt;0,VLOOKUP($F49,objets!$A$2:$L4949,6,FALSE)*$E49,$F49="",0,$E49="",VLOOKUP($F49,objets!$A$2:$L4949,6,FALSE))</f>
        <v>0</v>
      </c>
      <c r="M49" s="86">
        <f>_xlfn.IFS($E49&gt;0,VLOOKUP($F49,objets!$A$2:$L4949,6,FALSE)*$E49,$F49="",0,$E49="",VLOOKUP($F49,objets!$A$2:$L4949,6,FALSE))</f>
        <v>0</v>
      </c>
      <c r="N49" s="86">
        <f>_xlfn.IFS($E49&gt;0,VLOOKUP($F49,objets!$A$2:$L4949,6,FALSE)*$E49,$F49="",0,$E49="",VLOOKUP($F49,objets!$A$2:$L4949,6,FALSE))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ref="X49" si="28">SUMPRODUCT(H49:N49,P49:V49)/SUM(H49:N49)</f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ht="34.5" customHeight="1" x14ac:dyDescent="0.25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_xlfn.IFS($E50&gt;0,VLOOKUP($F50,objets!$A$2:$L4950,6,FALSE)*$E50,$F50="",0,$E50="",VLOOKUP($F50,objets!$A$2:$L4950,6,FALSE))</f>
        <v>0</v>
      </c>
      <c r="I50" s="86">
        <f>_xlfn.IFS($E50&gt;0,VLOOKUP($F50,objets!$A$2:$L4950,6,FALSE)*$E50,$F50="",0,$E50="",VLOOKUP($F50,objets!$A$2:$L4950,6,FALSE))</f>
        <v>0</v>
      </c>
      <c r="J50" s="86">
        <f>_xlfn.IFS($E50&gt;0,VLOOKUP($F50,objets!$A$2:$L4950,6,FALSE)*$E50,$F50="",0,$E50="",VLOOKUP($F50,objets!$A$2:$L4950,6,FALSE))</f>
        <v>0</v>
      </c>
      <c r="K50" s="86">
        <f>_xlfn.IFS($E50&gt;0,VLOOKUP($F50,objets!$A$2:$L4950,6,FALSE)*$E50,$F50="",0,$E50="",VLOOKUP($F50,objets!$A$2:$L4950,6,FALSE))</f>
        <v>0</v>
      </c>
      <c r="L50" s="86">
        <f>_xlfn.IFS($E50&gt;0,VLOOKUP($F50,objets!$A$2:$L4950,6,FALSE)*$E50,$F50="",0,$E50="",VLOOKUP($F50,objets!$A$2:$L4950,6,FALSE))</f>
        <v>0</v>
      </c>
      <c r="M50" s="86">
        <f>_xlfn.IFS($E50&gt;0,VLOOKUP($F50,objets!$A$2:$L4950,6,FALSE)*$E50,$F50="",0,$E50="",VLOOKUP($F50,objets!$A$2:$L4950,6,FALSE))</f>
        <v>0</v>
      </c>
      <c r="N50" s="86">
        <f>_xlfn.IFS($E50&gt;0,VLOOKUP($F50,objets!$A$2:$L4950,6,FALSE)*$E50,$F50="",0,$E50="",VLOOKUP($F50,objets!$A$2:$L4950,6,FALSE))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ht="34.5" customHeight="1" x14ac:dyDescent="0.25">
      <c r="A51" s="81"/>
      <c r="B51" s="81"/>
      <c r="C51" s="82"/>
      <c r="D51" s="83"/>
      <c r="E51" s="83"/>
      <c r="F51" s="84"/>
      <c r="G51" s="85">
        <f t="shared" ref="G51:G53" si="29">SUM(H51:N51)</f>
        <v>0</v>
      </c>
      <c r="H51" s="86">
        <f>_xlfn.IFS($E51&gt;0,VLOOKUP($F51,objets!$A$2:$L4951,6,FALSE)*$E51,$F51="",0,$E51="",VLOOKUP($F51,objets!$A$2:$L4951,6,FALSE))</f>
        <v>0</v>
      </c>
      <c r="I51" s="86">
        <f>_xlfn.IFS($E51&gt;0,VLOOKUP($F51,objets!$A$2:$L4951,6,FALSE)*$E51,$F51="",0,$E51="",VLOOKUP($F51,objets!$A$2:$L4951,6,FALSE))</f>
        <v>0</v>
      </c>
      <c r="J51" s="86">
        <f>_xlfn.IFS($E51&gt;0,VLOOKUP($F51,objets!$A$2:$L4951,6,FALSE)*$E51,$F51="",0,$E51="",VLOOKUP($F51,objets!$A$2:$L4951,6,FALSE))</f>
        <v>0</v>
      </c>
      <c r="K51" s="86">
        <f>_xlfn.IFS($E51&gt;0,VLOOKUP($F51,objets!$A$2:$L4951,6,FALSE)*$E51,$F51="",0,$E51="",VLOOKUP($F51,objets!$A$2:$L4951,6,FALSE))</f>
        <v>0</v>
      </c>
      <c r="L51" s="86">
        <f>_xlfn.IFS($E51&gt;0,VLOOKUP($F51,objets!$A$2:$L4951,6,FALSE)*$E51,$F51="",0,$E51="",VLOOKUP($F51,objets!$A$2:$L4951,6,FALSE))</f>
        <v>0</v>
      </c>
      <c r="M51" s="86">
        <f>_xlfn.IFS($E51&gt;0,VLOOKUP($F51,objets!$A$2:$L4951,6,FALSE)*$E51,$F51="",0,$E51="",VLOOKUP($F51,objets!$A$2:$L4951,6,FALSE))</f>
        <v>0</v>
      </c>
      <c r="N51" s="86">
        <f>_xlfn.IFS($E51&gt;0,VLOOKUP($F51,objets!$A$2:$L4951,6,FALSE)*$E51,$F51="",0,$E51="",VLOOKUP($F51,objets!$A$2:$L4951,6,FALSE))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:X55" si="30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ht="34.5" customHeight="1" x14ac:dyDescent="0.25">
      <c r="A52" s="81"/>
      <c r="B52" s="81"/>
      <c r="C52" s="82"/>
      <c r="D52" s="83"/>
      <c r="E52" s="83"/>
      <c r="F52" s="84"/>
      <c r="G52" s="85">
        <f t="shared" si="29"/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 t="shared" si="30"/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ht="34.5" customHeight="1" x14ac:dyDescent="0.25">
      <c r="A53" s="81"/>
      <c r="B53" s="81"/>
      <c r="C53" s="82"/>
      <c r="D53" s="83"/>
      <c r="E53" s="83"/>
      <c r="F53" s="84"/>
      <c r="G53" s="85">
        <f t="shared" si="29"/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si="30"/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ht="34.5" customHeight="1" x14ac:dyDescent="0.25">
      <c r="A54" s="81"/>
      <c r="B54" s="81"/>
      <c r="C54" s="82"/>
      <c r="D54" s="83"/>
      <c r="E54" s="83"/>
      <c r="F54" s="84"/>
      <c r="G54" s="85">
        <f t="shared" ref="G54:G55" si="31">SUM(H54:N54)</f>
        <v>0</v>
      </c>
      <c r="H54" s="86">
        <f>_xlfn.IFS($E54&gt;0,VLOOKUP($F54,objets!$A$2:$L4946,6,FALSE)*$E54,$F54="",0,$E54="",VLOOKUP($F54,objets!$A$2:$L4946,6,FALSE))</f>
        <v>0</v>
      </c>
      <c r="I54" s="86">
        <f>_xlfn.IFS($E54&gt;0,VLOOKUP($F54,objets!$A$2:$L4946,6,FALSE)*$E54,$F54="",0,$E54="",VLOOKUP($F54,objets!$A$2:$L4946,6,FALSE))</f>
        <v>0</v>
      </c>
      <c r="J54" s="86">
        <f>_xlfn.IFS($E54&gt;0,VLOOKUP($F54,objets!$A$2:$L4946,6,FALSE)*$E54,$F54="",0,$E54="",VLOOKUP($F54,objets!$A$2:$L4946,6,FALSE))</f>
        <v>0</v>
      </c>
      <c r="K54" s="86">
        <f>_xlfn.IFS($E54&gt;0,VLOOKUP($F54,objets!$A$2:$L4946,6,FALSE)*$E54,$F54="",0,$E54="",VLOOKUP($F54,objets!$A$2:$L4946,6,FALSE))</f>
        <v>0</v>
      </c>
      <c r="L54" s="86">
        <f>_xlfn.IFS($E54&gt;0,VLOOKUP($F54,objets!$A$2:$L4946,6,FALSE)*$E54,$F54="",0,$E54="",VLOOKUP($F54,objets!$A$2:$L4946,6,FALSE))</f>
        <v>0</v>
      </c>
      <c r="M54" s="86">
        <f>_xlfn.IFS($E54&gt;0,VLOOKUP($F54,objets!$A$2:$L4946,6,FALSE)*$E54,$F54="",0,$E54="",VLOOKUP($F54,objets!$A$2:$L4946,6,FALSE))</f>
        <v>0</v>
      </c>
      <c r="N54" s="86">
        <f>_xlfn.IFS($E54&gt;0,VLOOKUP($F54,objets!$A$2:$L4946,6,FALSE)*$E54,$F54="",0,$E54="",VLOOKUP($F54,objets!$A$2:$L4946,6,FALSE))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ht="34.5" customHeight="1" x14ac:dyDescent="0.25">
      <c r="A55" s="81"/>
      <c r="B55" s="81"/>
      <c r="C55" s="82"/>
      <c r="D55" s="83"/>
      <c r="E55" s="83"/>
      <c r="F55" s="84"/>
      <c r="G55" s="85">
        <f t="shared" si="31"/>
        <v>0</v>
      </c>
      <c r="H55" s="86">
        <f>_xlfn.IFS($E55&gt;0,VLOOKUP($F55,objets!$A$2:$L4955,6,FALSE)*$E55,$F55="",0,$E55="",VLOOKUP($F55,objets!$A$2:$L4955,6,FALSE))</f>
        <v>0</v>
      </c>
      <c r="I55" s="86">
        <f>_xlfn.IFS($E55&gt;0,VLOOKUP($F55,objets!$A$2:$L4955,6,FALSE)*$E55,$F55="",0,$E55="",VLOOKUP($F55,objets!$A$2:$L4955,6,FALSE))</f>
        <v>0</v>
      </c>
      <c r="J55" s="86">
        <f>_xlfn.IFS($E55&gt;0,VLOOKUP($F55,objets!$A$2:$L4955,6,FALSE)*$E55,$F55="",0,$E55="",VLOOKUP($F55,objets!$A$2:$L4955,6,FALSE))</f>
        <v>0</v>
      </c>
      <c r="K55" s="86">
        <f>_xlfn.IFS($E55&gt;0,VLOOKUP($F55,objets!$A$2:$L4955,6,FALSE)*$E55,$F55="",0,$E55="",VLOOKUP($F55,objets!$A$2:$L4955,6,FALSE))</f>
        <v>0</v>
      </c>
      <c r="L55" s="86">
        <f>_xlfn.IFS($E55&gt;0,VLOOKUP($F55,objets!$A$2:$L4955,6,FALSE)*$E55,$F55="",0,$E55="",VLOOKUP($F55,objets!$A$2:$L4955,6,FALSE))</f>
        <v>0</v>
      </c>
      <c r="M55" s="86">
        <f>_xlfn.IFS($E55&gt;0,VLOOKUP($F55,objets!$A$2:$L4955,6,FALSE)*$E55,$F55="",0,$E55="",VLOOKUP($F55,objets!$A$2:$L4955,6,FALSE))</f>
        <v>0</v>
      </c>
      <c r="N55" s="86">
        <f>_xlfn.IFS($E55&gt;0,VLOOKUP($F55,objets!$A$2:$L4955,6,FALSE)*$E55,$F55="",0,$E55="",VLOOKUP($F55,objets!$A$2:$L4955,6,FALSE))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ht="34.5" customHeight="1" x14ac:dyDescent="0.25">
      <c r="A56" s="81"/>
      <c r="B56" s="81"/>
      <c r="C56" s="82"/>
      <c r="D56" s="83"/>
      <c r="E56" s="83"/>
      <c r="F56" s="97"/>
      <c r="G56" s="85">
        <f>SUM(H56:N56)</f>
        <v>0</v>
      </c>
      <c r="H56" s="86">
        <f>_xlfn.IFS($E56&gt;0,VLOOKUP($F56,objets!$A$2:$L4956,6,FALSE)*$E56,$F56="",0,$E56="",VLOOKUP($F56,objets!$A$2:$L4956,6,FALSE))</f>
        <v>0</v>
      </c>
      <c r="I56" s="86">
        <f>_xlfn.IFS($E56&gt;0,VLOOKUP($F56,objets!$A$2:$L4956,6,FALSE)*$E56,$F56="",0,$E56="",VLOOKUP($F56,objets!$A$2:$L4956,6,FALSE))</f>
        <v>0</v>
      </c>
      <c r="J56" s="86">
        <f>_xlfn.IFS($E56&gt;0,VLOOKUP($F56,objets!$A$2:$L4956,6,FALSE)*$E56,$F56="",0,$E56="",VLOOKUP($F56,objets!$A$2:$L4956,6,FALSE))</f>
        <v>0</v>
      </c>
      <c r="K56" s="86">
        <f>_xlfn.IFS($E56&gt;0,VLOOKUP($F56,objets!$A$2:$L4956,6,FALSE)*$E56,$F56="",0,$E56="",VLOOKUP($F56,objets!$A$2:$L4956,6,FALSE))</f>
        <v>0</v>
      </c>
      <c r="L56" s="86">
        <f>_xlfn.IFS($E56&gt;0,VLOOKUP($F56,objets!$A$2:$L4956,6,FALSE)*$E56,$F56="",0,$E56="",VLOOKUP($F56,objets!$A$2:$L4956,6,FALSE))</f>
        <v>0</v>
      </c>
      <c r="M56" s="86">
        <f>_xlfn.IFS($E56&gt;0,VLOOKUP($F56,objets!$A$2:$L4956,6,FALSE)*$E56,$F56="",0,$E56="",VLOOKUP($F56,objets!$A$2:$L4956,6,FALSE))</f>
        <v>0</v>
      </c>
      <c r="N56" s="86">
        <f>_xlfn.IFS($E56&gt;0,VLOOKUP($F56,objets!$A$2:$L4956,6,FALSE)*$E56,$F56="",0,$E56="",VLOOKUP($F56,objets!$A$2:$L4956,6,FALSE))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>SUMPRODUCT(H56:N56,P56:V56)/SUM(H56:N56)</f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ht="34.5" customHeight="1" x14ac:dyDescent="0.25">
      <c r="A57" s="81"/>
      <c r="B57" s="81"/>
      <c r="C57" s="82"/>
      <c r="D57" s="83"/>
      <c r="E57" s="83"/>
      <c r="F57" s="84"/>
      <c r="G57" s="85">
        <f t="shared" ref="G57:G59" si="32">SUM(H57:N57)</f>
        <v>0</v>
      </c>
      <c r="H57" s="86">
        <f>_xlfn.IFS($E57&gt;0,VLOOKUP($F57,objets!$A$2:$L4957,6,FALSE)*$E57,$F57="",0,$E57="",VLOOKUP($F57,objets!$A$2:$L4957,6,FALSE))</f>
        <v>0</v>
      </c>
      <c r="I57" s="86">
        <f>_xlfn.IFS($E57&gt;0,VLOOKUP($F57,objets!$A$2:$L4957,6,FALSE)*$E57,$F57="",0,$E57="",VLOOKUP($F57,objets!$A$2:$L4957,6,FALSE))</f>
        <v>0</v>
      </c>
      <c r="J57" s="86">
        <f>_xlfn.IFS($E57&gt;0,VLOOKUP($F57,objets!$A$2:$L4957,6,FALSE)*$E57,$F57="",0,$E57="",VLOOKUP($F57,objets!$A$2:$L4957,6,FALSE))</f>
        <v>0</v>
      </c>
      <c r="K57" s="86">
        <f>_xlfn.IFS($E57&gt;0,VLOOKUP($F57,objets!$A$2:$L4957,6,FALSE)*$E57,$F57="",0,$E57="",VLOOKUP($F57,objets!$A$2:$L4957,6,FALSE))</f>
        <v>0</v>
      </c>
      <c r="L57" s="86">
        <f>_xlfn.IFS($E57&gt;0,VLOOKUP($F57,objets!$A$2:$L4957,6,FALSE)*$E57,$F57="",0,$E57="",VLOOKUP($F57,objets!$A$2:$L4957,6,FALSE))</f>
        <v>0</v>
      </c>
      <c r="M57" s="86">
        <f>_xlfn.IFS($E57&gt;0,VLOOKUP($F57,objets!$A$2:$L4957,6,FALSE)*$E57,$F57="",0,$E57="",VLOOKUP($F57,objets!$A$2:$L4957,6,FALSE))</f>
        <v>0</v>
      </c>
      <c r="N57" s="86">
        <f>_xlfn.IFS($E57&gt;0,VLOOKUP($F57,objets!$A$2:$L4957,6,FALSE)*$E57,$F57="",0,$E57="",VLOOKUP($F57,objets!$A$2:$L4957,6,FALSE))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ref="X57:X59" si="33">SUMPRODUCT(H57:N57,P57:V57)/SUM(H57:N57)</f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ht="34.5" customHeight="1" x14ac:dyDescent="0.25">
      <c r="A58" s="81"/>
      <c r="B58" s="81"/>
      <c r="C58" s="82"/>
      <c r="D58" s="83"/>
      <c r="E58" s="83"/>
      <c r="F58" s="84"/>
      <c r="G58" s="85">
        <f t="shared" si="32"/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 t="shared" si="33"/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ht="34.5" customHeight="1" x14ac:dyDescent="0.25">
      <c r="A59" s="81"/>
      <c r="B59" s="81"/>
      <c r="C59" s="82"/>
      <c r="D59" s="83"/>
      <c r="E59" s="83"/>
      <c r="F59" s="84"/>
      <c r="G59" s="85">
        <f t="shared" si="32"/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si="33"/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ht="34.5" customHeight="1" x14ac:dyDescent="0.25">
      <c r="A60" s="81"/>
      <c r="B60" s="81"/>
      <c r="C60" s="82"/>
      <c r="D60" s="83"/>
      <c r="E60" s="83"/>
      <c r="F60" s="97"/>
      <c r="G60" s="85">
        <f>SUM(H60:N60)</f>
        <v>0</v>
      </c>
      <c r="H60" s="86">
        <f>_xlfn.IFS($E60&gt;0,VLOOKUP($F60,objets!$A$2:$L4960,6,FALSE)*$E60,$F60="",0,$E60="",VLOOKUP($F60,objets!$A$2:$L4960,6,FALSE))</f>
        <v>0</v>
      </c>
      <c r="I60" s="86">
        <f>_xlfn.IFS($E60&gt;0,VLOOKUP($F60,objets!$A$2:$L4960,6,FALSE)*$E60,$F60="",0,$E60="",VLOOKUP($F60,objets!$A$2:$L4960,6,FALSE))</f>
        <v>0</v>
      </c>
      <c r="J60" s="86">
        <f>_xlfn.IFS($E60&gt;0,VLOOKUP($F60,objets!$A$2:$L4960,6,FALSE)*$E60,$F60="",0,$E60="",VLOOKUP($F60,objets!$A$2:$L4960,6,FALSE))</f>
        <v>0</v>
      </c>
      <c r="K60" s="86">
        <f>_xlfn.IFS($E60&gt;0,VLOOKUP($F60,objets!$A$2:$L4960,6,FALSE)*$E60,$F60="",0,$E60="",VLOOKUP($F60,objets!$A$2:$L4960,6,FALSE))</f>
        <v>0</v>
      </c>
      <c r="L60" s="86">
        <f>_xlfn.IFS($E60&gt;0,VLOOKUP($F60,objets!$A$2:$L4960,6,FALSE)*$E60,$F60="",0,$E60="",VLOOKUP($F60,objets!$A$2:$L4960,6,FALSE))</f>
        <v>0</v>
      </c>
      <c r="M60" s="86">
        <f>_xlfn.IFS($E60&gt;0,VLOOKUP($F60,objets!$A$2:$L4960,6,FALSE)*$E60,$F60="",0,$E60="",VLOOKUP($F60,objets!$A$2:$L4960,6,FALSE))</f>
        <v>0</v>
      </c>
      <c r="N60" s="86">
        <f>_xlfn.IFS($E60&gt;0,VLOOKUP($F60,objets!$A$2:$L4960,6,FALSE)*$E60,$F60="",0,$E60="",VLOOKUP($F60,objets!$A$2:$L4960,6,FALSE))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>SUMPRODUCT(H60:N60,P60:V60)/SUM(H60:N60)</f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ht="34.5" customHeight="1" x14ac:dyDescent="0.25">
      <c r="A61" s="81"/>
      <c r="B61" s="81"/>
      <c r="C61" s="82"/>
      <c r="D61" s="83"/>
      <c r="E61" s="83"/>
      <c r="F61" s="84"/>
      <c r="G61" s="85">
        <f t="shared" ref="G61" si="34">SUM(H61:N61)</f>
        <v>0</v>
      </c>
      <c r="H61" s="86">
        <f>_xlfn.IFS($E61&gt;0,VLOOKUP($F61,objets!$A$2:$L4961,6,FALSE)*$E61,$F61="",0,$E61="",VLOOKUP($F61,objets!$A$2:$L4961,6,FALSE))</f>
        <v>0</v>
      </c>
      <c r="I61" s="86">
        <f>_xlfn.IFS($E61&gt;0,VLOOKUP($F61,objets!$A$2:$L4961,6,FALSE)*$E61,$F61="",0,$E61="",VLOOKUP($F61,objets!$A$2:$L4961,6,FALSE))</f>
        <v>0</v>
      </c>
      <c r="J61" s="86">
        <f>_xlfn.IFS($E61&gt;0,VLOOKUP($F61,objets!$A$2:$L4961,6,FALSE)*$E61,$F61="",0,$E61="",VLOOKUP($F61,objets!$A$2:$L4961,6,FALSE))</f>
        <v>0</v>
      </c>
      <c r="K61" s="86">
        <f>_xlfn.IFS($E61&gt;0,VLOOKUP($F61,objets!$A$2:$L4961,6,FALSE)*$E61,$F61="",0,$E61="",VLOOKUP($F61,objets!$A$2:$L4961,6,FALSE))</f>
        <v>0</v>
      </c>
      <c r="L61" s="86">
        <f>_xlfn.IFS($E61&gt;0,VLOOKUP($F61,objets!$A$2:$L4961,6,FALSE)*$E61,$F61="",0,$E61="",VLOOKUP($F61,objets!$A$2:$L4961,6,FALSE))</f>
        <v>0</v>
      </c>
      <c r="M61" s="86">
        <f>_xlfn.IFS($E61&gt;0,VLOOKUP($F61,objets!$A$2:$L4961,6,FALSE)*$E61,$F61="",0,$E61="",VLOOKUP($F61,objets!$A$2:$L4961,6,FALSE))</f>
        <v>0</v>
      </c>
      <c r="N61" s="86">
        <f>_xlfn.IFS($E61&gt;0,VLOOKUP($F61,objets!$A$2:$L4961,6,FALSE)*$E61,$F61="",0,$E61="",VLOOKUP($F61,objets!$A$2:$L4961,6,FALSE))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ref="X61" si="35">SUMPRODUCT(H61:N61,P61:V61)/SUM(H61:N61)</f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ht="34.5" customHeight="1" x14ac:dyDescent="0.25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_xlfn.IFS($E62&gt;0,VLOOKUP($F62,objets!$A$2:$L4962,6,FALSE)*$E62,$F62="",0,$E62="",VLOOKUP($F62,objets!$A$2:$L4962,6,FALSE))</f>
        <v>0</v>
      </c>
      <c r="I62" s="86">
        <f>_xlfn.IFS($E62&gt;0,VLOOKUP($F62,objets!$A$2:$L4962,6,FALSE)*$E62,$F62="",0,$E62="",VLOOKUP($F62,objets!$A$2:$L4962,6,FALSE))</f>
        <v>0</v>
      </c>
      <c r="J62" s="86">
        <f>_xlfn.IFS($E62&gt;0,VLOOKUP($F62,objets!$A$2:$L4962,6,FALSE)*$E62,$F62="",0,$E62="",VLOOKUP($F62,objets!$A$2:$L4962,6,FALSE))</f>
        <v>0</v>
      </c>
      <c r="K62" s="86">
        <f>_xlfn.IFS($E62&gt;0,VLOOKUP($F62,objets!$A$2:$L4962,6,FALSE)*$E62,$F62="",0,$E62="",VLOOKUP($F62,objets!$A$2:$L4962,6,FALSE))</f>
        <v>0</v>
      </c>
      <c r="L62" s="86">
        <f>_xlfn.IFS($E62&gt;0,VLOOKUP($F62,objets!$A$2:$L4962,6,FALSE)*$E62,$F62="",0,$E62="",VLOOKUP($F62,objets!$A$2:$L4962,6,FALSE))</f>
        <v>0</v>
      </c>
      <c r="M62" s="86">
        <f>_xlfn.IFS($E62&gt;0,VLOOKUP($F62,objets!$A$2:$L4962,6,FALSE)*$E62,$F62="",0,$E62="",VLOOKUP($F62,objets!$A$2:$L4962,6,FALSE))</f>
        <v>0</v>
      </c>
      <c r="N62" s="86">
        <f>_xlfn.IFS($E62&gt;0,VLOOKUP($F62,objets!$A$2:$L4962,6,FALSE)*$E62,$F62="",0,$E62="",VLOOKUP($F62,objets!$A$2:$L4962,6,FALSE))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ht="34.5" customHeight="1" x14ac:dyDescent="0.25">
      <c r="A63" s="81"/>
      <c r="B63" s="81"/>
      <c r="C63" s="82"/>
      <c r="D63" s="83"/>
      <c r="E63" s="83"/>
      <c r="F63" s="84"/>
      <c r="G63" s="85">
        <f t="shared" ref="G63:G65" si="36">SUM(H63:N63)</f>
        <v>0</v>
      </c>
      <c r="H63" s="86">
        <f>_xlfn.IFS($E63&gt;0,VLOOKUP($F63,objets!$A$2:$L4963,6,FALSE)*$E63,$F63="",0,$E63="",VLOOKUP($F63,objets!$A$2:$L4963,6,FALSE))</f>
        <v>0</v>
      </c>
      <c r="I63" s="86">
        <f>_xlfn.IFS($E63&gt;0,VLOOKUP($F63,objets!$A$2:$L4963,6,FALSE)*$E63,$F63="",0,$E63="",VLOOKUP($F63,objets!$A$2:$L4963,6,FALSE))</f>
        <v>0</v>
      </c>
      <c r="J63" s="86">
        <f>_xlfn.IFS($E63&gt;0,VLOOKUP($F63,objets!$A$2:$L4963,6,FALSE)*$E63,$F63="",0,$E63="",VLOOKUP($F63,objets!$A$2:$L4963,6,FALSE))</f>
        <v>0</v>
      </c>
      <c r="K63" s="86">
        <f>_xlfn.IFS($E63&gt;0,VLOOKUP($F63,objets!$A$2:$L4963,6,FALSE)*$E63,$F63="",0,$E63="",VLOOKUP($F63,objets!$A$2:$L4963,6,FALSE))</f>
        <v>0</v>
      </c>
      <c r="L63" s="86">
        <f>_xlfn.IFS($E63&gt;0,VLOOKUP($F63,objets!$A$2:$L4963,6,FALSE)*$E63,$F63="",0,$E63="",VLOOKUP($F63,objets!$A$2:$L4963,6,FALSE))</f>
        <v>0</v>
      </c>
      <c r="M63" s="86">
        <f>_xlfn.IFS($E63&gt;0,VLOOKUP($F63,objets!$A$2:$L4963,6,FALSE)*$E63,$F63="",0,$E63="",VLOOKUP($F63,objets!$A$2:$L4963,6,FALSE))</f>
        <v>0</v>
      </c>
      <c r="N63" s="86">
        <f>_xlfn.IFS($E63&gt;0,VLOOKUP($F63,objets!$A$2:$L4963,6,FALSE)*$E63,$F63="",0,$E63="",VLOOKUP($F63,objets!$A$2:$L4963,6,FALSE))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:X65" si="37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ht="34.5" customHeight="1" x14ac:dyDescent="0.25">
      <c r="A64" s="81"/>
      <c r="B64" s="81"/>
      <c r="C64" s="82"/>
      <c r="D64" s="83"/>
      <c r="E64" s="83"/>
      <c r="F64" s="84"/>
      <c r="G64" s="85">
        <f t="shared" si="36"/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 t="shared" si="37"/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ht="34.5" customHeight="1" x14ac:dyDescent="0.25">
      <c r="A65" s="81"/>
      <c r="B65" s="81"/>
      <c r="C65" s="82"/>
      <c r="D65" s="83"/>
      <c r="E65" s="83"/>
      <c r="F65" s="84"/>
      <c r="G65" s="85">
        <f t="shared" si="36"/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si="37"/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ht="34.5" customHeight="1" x14ac:dyDescent="0.25">
      <c r="A66" s="81"/>
      <c r="B66" s="81"/>
      <c r="C66" s="82"/>
      <c r="D66" s="83"/>
      <c r="E66" s="83"/>
      <c r="F66" s="97"/>
      <c r="G66" s="85">
        <f>SUM(H66:N66)</f>
        <v>0</v>
      </c>
      <c r="H66" s="86">
        <f>_xlfn.IFS($E66&gt;0,VLOOKUP($F66,objets!$A$2:$L4966,6,FALSE)*$E66,$F66="",0,$E66="",VLOOKUP($F66,objets!$A$2:$L4966,6,FALSE))</f>
        <v>0</v>
      </c>
      <c r="I66" s="86">
        <f>_xlfn.IFS($E66&gt;0,VLOOKUP($F66,objets!$A$2:$L4966,6,FALSE)*$E66,$F66="",0,$E66="",VLOOKUP($F66,objets!$A$2:$L4966,6,FALSE))</f>
        <v>0</v>
      </c>
      <c r="J66" s="86">
        <f>_xlfn.IFS($E66&gt;0,VLOOKUP($F66,objets!$A$2:$L4966,6,FALSE)*$E66,$F66="",0,$E66="",VLOOKUP($F66,objets!$A$2:$L4966,6,FALSE))</f>
        <v>0</v>
      </c>
      <c r="K66" s="86">
        <f>_xlfn.IFS($E66&gt;0,VLOOKUP($F66,objets!$A$2:$L4966,6,FALSE)*$E66,$F66="",0,$E66="",VLOOKUP($F66,objets!$A$2:$L4966,6,FALSE))</f>
        <v>0</v>
      </c>
      <c r="L66" s="86">
        <f>_xlfn.IFS($E66&gt;0,VLOOKUP($F66,objets!$A$2:$L4966,6,FALSE)*$E66,$F66="",0,$E66="",VLOOKUP($F66,objets!$A$2:$L4966,6,FALSE))</f>
        <v>0</v>
      </c>
      <c r="M66" s="86">
        <f>_xlfn.IFS($E66&gt;0,VLOOKUP($F66,objets!$A$2:$L4966,6,FALSE)*$E66,$F66="",0,$E66="",VLOOKUP($F66,objets!$A$2:$L4966,6,FALSE))</f>
        <v>0</v>
      </c>
      <c r="N66" s="86">
        <f>_xlfn.IFS($E66&gt;0,VLOOKUP($F66,objets!$A$2:$L4966,6,FALSE)*$E66,$F66="",0,$E66="",VLOOKUP($F66,objets!$A$2:$L4966,6,FALSE))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>SUMPRODUCT(H66:N66,P66:V66)/SUM(H66:N66)</f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ht="34.5" customHeight="1" x14ac:dyDescent="0.25">
      <c r="A67" s="81"/>
      <c r="B67" s="81"/>
      <c r="C67" s="82"/>
      <c r="D67" s="83"/>
      <c r="E67" s="83"/>
      <c r="F67" s="84"/>
      <c r="G67" s="85">
        <f t="shared" ref="G67" si="38">SUM(H67:N67)</f>
        <v>0</v>
      </c>
      <c r="H67" s="86">
        <f>_xlfn.IFS($E67&gt;0,VLOOKUP($F67,objets!$A$2:$L4967,6,FALSE)*$E67,$F67="",0,$E67="",VLOOKUP($F67,objets!$A$2:$L4967,6,FALSE))</f>
        <v>0</v>
      </c>
      <c r="I67" s="86">
        <f>_xlfn.IFS($E67&gt;0,VLOOKUP($F67,objets!$A$2:$L4967,6,FALSE)*$E67,$F67="",0,$E67="",VLOOKUP($F67,objets!$A$2:$L4967,6,FALSE))</f>
        <v>0</v>
      </c>
      <c r="J67" s="86">
        <f>_xlfn.IFS($E67&gt;0,VLOOKUP($F67,objets!$A$2:$L4967,6,FALSE)*$E67,$F67="",0,$E67="",VLOOKUP($F67,objets!$A$2:$L4967,6,FALSE))</f>
        <v>0</v>
      </c>
      <c r="K67" s="86">
        <f>_xlfn.IFS($E67&gt;0,VLOOKUP($F67,objets!$A$2:$L4967,6,FALSE)*$E67,$F67="",0,$E67="",VLOOKUP($F67,objets!$A$2:$L4967,6,FALSE))</f>
        <v>0</v>
      </c>
      <c r="L67" s="86">
        <f>_xlfn.IFS($E67&gt;0,VLOOKUP($F67,objets!$A$2:$L4967,6,FALSE)*$E67,$F67="",0,$E67="",VLOOKUP($F67,objets!$A$2:$L4967,6,FALSE))</f>
        <v>0</v>
      </c>
      <c r="M67" s="86">
        <f>_xlfn.IFS($E67&gt;0,VLOOKUP($F67,objets!$A$2:$L4967,6,FALSE)*$E67,$F67="",0,$E67="",VLOOKUP($F67,objets!$A$2:$L4967,6,FALSE))</f>
        <v>0</v>
      </c>
      <c r="N67" s="86">
        <f>_xlfn.IFS($E67&gt;0,VLOOKUP($F67,objets!$A$2:$L4967,6,FALSE)*$E67,$F67="",0,$E67="",VLOOKUP($F67,objets!$A$2:$L4967,6,FALSE))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ref="X67" si="39">SUMPRODUCT(H67:N67,P67:V67)/SUM(H67:N67)</f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ht="34.5" customHeight="1" x14ac:dyDescent="0.25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_xlfn.IFS($E68&gt;0,VLOOKUP($F68,objets!$A$2:$L4968,6,FALSE)*$E68,$F68="",0,$E68="",VLOOKUP($F68,objets!$A$2:$L4968,6,FALSE))</f>
        <v>0</v>
      </c>
      <c r="I68" s="86">
        <f>_xlfn.IFS($E68&gt;0,VLOOKUP($F68,objets!$A$2:$L4968,6,FALSE)*$E68,$F68="",0,$E68="",VLOOKUP($F68,objets!$A$2:$L4968,6,FALSE))</f>
        <v>0</v>
      </c>
      <c r="J68" s="86">
        <f>_xlfn.IFS($E68&gt;0,VLOOKUP($F68,objets!$A$2:$L4968,6,FALSE)*$E68,$F68="",0,$E68="",VLOOKUP($F68,objets!$A$2:$L4968,6,FALSE))</f>
        <v>0</v>
      </c>
      <c r="K68" s="86">
        <f>_xlfn.IFS($E68&gt;0,VLOOKUP($F68,objets!$A$2:$L4968,6,FALSE)*$E68,$F68="",0,$E68="",VLOOKUP($F68,objets!$A$2:$L4968,6,FALSE))</f>
        <v>0</v>
      </c>
      <c r="L68" s="86">
        <f>_xlfn.IFS($E68&gt;0,VLOOKUP($F68,objets!$A$2:$L4968,6,FALSE)*$E68,$F68="",0,$E68="",VLOOKUP($F68,objets!$A$2:$L4968,6,FALSE))</f>
        <v>0</v>
      </c>
      <c r="M68" s="86">
        <f>_xlfn.IFS($E68&gt;0,VLOOKUP($F68,objets!$A$2:$L4968,6,FALSE)*$E68,$F68="",0,$E68="",VLOOKUP($F68,objets!$A$2:$L4968,6,FALSE))</f>
        <v>0</v>
      </c>
      <c r="N68" s="86">
        <f>_xlfn.IFS($E68&gt;0,VLOOKUP($F68,objets!$A$2:$L4968,6,FALSE)*$E68,$F68="",0,$E68="",VLOOKUP($F68,objets!$A$2:$L4968,6,FALSE))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ht="34.5" customHeight="1" x14ac:dyDescent="0.25">
      <c r="A69" s="81"/>
      <c r="B69" s="81"/>
      <c r="C69" s="82"/>
      <c r="D69" s="83"/>
      <c r="E69" s="83"/>
      <c r="F69" s="84"/>
      <c r="G69" s="85">
        <f t="shared" ref="G69:G71" si="40">SUM(H69:N69)</f>
        <v>0</v>
      </c>
      <c r="H69" s="86">
        <f>_xlfn.IFS($E69&gt;0,VLOOKUP($F69,objets!$A$2:$L4969,6,FALSE)*$E69,$F69="",0,$E69="",VLOOKUP($F69,objets!$A$2:$L4969,6,FALSE))</f>
        <v>0</v>
      </c>
      <c r="I69" s="86">
        <f>_xlfn.IFS($E69&gt;0,VLOOKUP($F69,objets!$A$2:$L4969,6,FALSE)*$E69,$F69="",0,$E69="",VLOOKUP($F69,objets!$A$2:$L4969,6,FALSE))</f>
        <v>0</v>
      </c>
      <c r="J69" s="86">
        <f>_xlfn.IFS($E69&gt;0,VLOOKUP($F69,objets!$A$2:$L4969,6,FALSE)*$E69,$F69="",0,$E69="",VLOOKUP($F69,objets!$A$2:$L4969,6,FALSE))</f>
        <v>0</v>
      </c>
      <c r="K69" s="86">
        <f>_xlfn.IFS($E69&gt;0,VLOOKUP($F69,objets!$A$2:$L4969,6,FALSE)*$E69,$F69="",0,$E69="",VLOOKUP($F69,objets!$A$2:$L4969,6,FALSE))</f>
        <v>0</v>
      </c>
      <c r="L69" s="86">
        <f>_xlfn.IFS($E69&gt;0,VLOOKUP($F69,objets!$A$2:$L4969,6,FALSE)*$E69,$F69="",0,$E69="",VLOOKUP($F69,objets!$A$2:$L4969,6,FALSE))</f>
        <v>0</v>
      </c>
      <c r="M69" s="86">
        <f>_xlfn.IFS($E69&gt;0,VLOOKUP($F69,objets!$A$2:$L4969,6,FALSE)*$E69,$F69="",0,$E69="",VLOOKUP($F69,objets!$A$2:$L4969,6,FALSE))</f>
        <v>0</v>
      </c>
      <c r="N69" s="86">
        <f>_xlfn.IFS($E69&gt;0,VLOOKUP($F69,objets!$A$2:$L4969,6,FALSE)*$E69,$F69="",0,$E69="",VLOOKUP($F69,objets!$A$2:$L4969,6,FALSE))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:X71" si="41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ht="34.5" customHeight="1" x14ac:dyDescent="0.25">
      <c r="A70" s="81"/>
      <c r="B70" s="81"/>
      <c r="C70" s="82"/>
      <c r="D70" s="83"/>
      <c r="E70" s="83"/>
      <c r="F70" s="84"/>
      <c r="G70" s="85">
        <f t="shared" si="40"/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 t="shared" si="41"/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ht="34.5" customHeight="1" x14ac:dyDescent="0.25">
      <c r="A71" s="81"/>
      <c r="B71" s="81"/>
      <c r="C71" s="82"/>
      <c r="D71" s="83"/>
      <c r="E71" s="83"/>
      <c r="F71" s="84"/>
      <c r="G71" s="85">
        <f t="shared" si="40"/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si="41"/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ht="34.5" customHeight="1" x14ac:dyDescent="0.25">
      <c r="A72" s="81"/>
      <c r="B72" s="81"/>
      <c r="C72" s="82"/>
      <c r="D72" s="83"/>
      <c r="E72" s="83"/>
      <c r="F72" s="97"/>
      <c r="G72" s="85">
        <f>SUM(H72:N72)</f>
        <v>0</v>
      </c>
      <c r="H72" s="86">
        <f>_xlfn.IFS($E72&gt;0,VLOOKUP($F72,objets!$A$2:$L4972,6,FALSE)*$E72,$F72="",0,$E72="",VLOOKUP($F72,objets!$A$2:$L4972,6,FALSE))</f>
        <v>0</v>
      </c>
      <c r="I72" s="86">
        <f>_xlfn.IFS($E72&gt;0,VLOOKUP($F72,objets!$A$2:$L4972,6,FALSE)*$E72,$F72="",0,$E72="",VLOOKUP($F72,objets!$A$2:$L4972,6,FALSE))</f>
        <v>0</v>
      </c>
      <c r="J72" s="86">
        <f>_xlfn.IFS($E72&gt;0,VLOOKUP($F72,objets!$A$2:$L4972,6,FALSE)*$E72,$F72="",0,$E72="",VLOOKUP($F72,objets!$A$2:$L4972,6,FALSE))</f>
        <v>0</v>
      </c>
      <c r="K72" s="86">
        <f>_xlfn.IFS($E72&gt;0,VLOOKUP($F72,objets!$A$2:$L4972,6,FALSE)*$E72,$F72="",0,$E72="",VLOOKUP($F72,objets!$A$2:$L4972,6,FALSE))</f>
        <v>0</v>
      </c>
      <c r="L72" s="86">
        <f>_xlfn.IFS($E72&gt;0,VLOOKUP($F72,objets!$A$2:$L4972,6,FALSE)*$E72,$F72="",0,$E72="",VLOOKUP($F72,objets!$A$2:$L4972,6,FALSE))</f>
        <v>0</v>
      </c>
      <c r="M72" s="86">
        <f>_xlfn.IFS($E72&gt;0,VLOOKUP($F72,objets!$A$2:$L4972,6,FALSE)*$E72,$F72="",0,$E72="",VLOOKUP($F72,objets!$A$2:$L4972,6,FALSE))</f>
        <v>0</v>
      </c>
      <c r="N72" s="86">
        <f>_xlfn.IFS($E72&gt;0,VLOOKUP($F72,objets!$A$2:$L4972,6,FALSE)*$E72,$F72="",0,$E72="",VLOOKUP($F72,objets!$A$2:$L4972,6,FALSE))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>SUMPRODUCT(H72:N72,P72:V72)/SUM(H72:N72)</f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ht="34.5" customHeight="1" x14ac:dyDescent="0.25">
      <c r="A73" s="81"/>
      <c r="B73" s="81"/>
      <c r="C73" s="82"/>
      <c r="D73" s="83"/>
      <c r="E73" s="83"/>
      <c r="F73" s="84"/>
      <c r="G73" s="85">
        <f t="shared" ref="G73" si="42">SUM(H73:N73)</f>
        <v>0</v>
      </c>
      <c r="H73" s="86">
        <f>_xlfn.IFS($E73&gt;0,VLOOKUP($F73,objets!$A$2:$L4973,6,FALSE)*$E73,$F73="",0,$E73="",VLOOKUP($F73,objets!$A$2:$L4973,6,FALSE))</f>
        <v>0</v>
      </c>
      <c r="I73" s="86">
        <f>_xlfn.IFS($E73&gt;0,VLOOKUP($F73,objets!$A$2:$L4973,6,FALSE)*$E73,$F73="",0,$E73="",VLOOKUP($F73,objets!$A$2:$L4973,6,FALSE))</f>
        <v>0</v>
      </c>
      <c r="J73" s="86">
        <f>_xlfn.IFS($E73&gt;0,VLOOKUP($F73,objets!$A$2:$L4973,6,FALSE)*$E73,$F73="",0,$E73="",VLOOKUP($F73,objets!$A$2:$L4973,6,FALSE))</f>
        <v>0</v>
      </c>
      <c r="K73" s="86">
        <f>_xlfn.IFS($E73&gt;0,VLOOKUP($F73,objets!$A$2:$L4973,6,FALSE)*$E73,$F73="",0,$E73="",VLOOKUP($F73,objets!$A$2:$L4973,6,FALSE))</f>
        <v>0</v>
      </c>
      <c r="L73" s="86">
        <f>_xlfn.IFS($E73&gt;0,VLOOKUP($F73,objets!$A$2:$L4973,6,FALSE)*$E73,$F73="",0,$E73="",VLOOKUP($F73,objets!$A$2:$L4973,6,FALSE))</f>
        <v>0</v>
      </c>
      <c r="M73" s="86">
        <f>_xlfn.IFS($E73&gt;0,VLOOKUP($F73,objets!$A$2:$L4973,6,FALSE)*$E73,$F73="",0,$E73="",VLOOKUP($F73,objets!$A$2:$L4973,6,FALSE))</f>
        <v>0</v>
      </c>
      <c r="N73" s="86">
        <f>_xlfn.IFS($E73&gt;0,VLOOKUP($F73,objets!$A$2:$L4973,6,FALSE)*$E73,$F73="",0,$E73="",VLOOKUP($F73,objets!$A$2:$L4973,6,FALSE))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ref="X73" si="43">SUMPRODUCT(H73:N73,P73:V73)/SUM(H73:N73)</f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ht="34.5" customHeight="1" x14ac:dyDescent="0.25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_xlfn.IFS($E74&gt;0,VLOOKUP($F74,objets!$A$2:$L4974,6,FALSE)*$E74,$F74="",0,$E74="",VLOOKUP($F74,objets!$A$2:$L4974,6,FALSE))</f>
        <v>0</v>
      </c>
      <c r="I74" s="86">
        <f>_xlfn.IFS($E74&gt;0,VLOOKUP($F74,objets!$A$2:$L4974,6,FALSE)*$E74,$F74="",0,$E74="",VLOOKUP($F74,objets!$A$2:$L4974,6,FALSE))</f>
        <v>0</v>
      </c>
      <c r="J74" s="86">
        <f>_xlfn.IFS($E74&gt;0,VLOOKUP($F74,objets!$A$2:$L4974,6,FALSE)*$E74,$F74="",0,$E74="",VLOOKUP($F74,objets!$A$2:$L4974,6,FALSE))</f>
        <v>0</v>
      </c>
      <c r="K74" s="86">
        <f>_xlfn.IFS($E74&gt;0,VLOOKUP($F74,objets!$A$2:$L4974,6,FALSE)*$E74,$F74="",0,$E74="",VLOOKUP($F74,objets!$A$2:$L4974,6,FALSE))</f>
        <v>0</v>
      </c>
      <c r="L74" s="86">
        <f>_xlfn.IFS($E74&gt;0,VLOOKUP($F74,objets!$A$2:$L4974,6,FALSE)*$E74,$F74="",0,$E74="",VLOOKUP($F74,objets!$A$2:$L4974,6,FALSE))</f>
        <v>0</v>
      </c>
      <c r="M74" s="86">
        <f>_xlfn.IFS($E74&gt;0,VLOOKUP($F74,objets!$A$2:$L4974,6,FALSE)*$E74,$F74="",0,$E74="",VLOOKUP($F74,objets!$A$2:$L4974,6,FALSE))</f>
        <v>0</v>
      </c>
      <c r="N74" s="86">
        <f>_xlfn.IFS($E74&gt;0,VLOOKUP($F74,objets!$A$2:$L4974,6,FALSE)*$E74,$F74="",0,$E74="",VLOOKUP($F74,objets!$A$2:$L4974,6,FALSE))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ht="34.5" customHeight="1" x14ac:dyDescent="0.25">
      <c r="A75" s="81"/>
      <c r="B75" s="81"/>
      <c r="C75" s="82"/>
      <c r="D75" s="83"/>
      <c r="E75" s="83"/>
      <c r="F75" s="84"/>
      <c r="G75" s="85">
        <f t="shared" ref="G75:G77" si="44">SUM(H75:N75)</f>
        <v>0</v>
      </c>
      <c r="H75" s="86">
        <f>_xlfn.IFS($E75&gt;0,VLOOKUP($F75,objets!$A$2:$L4975,6,FALSE)*$E75,$F75="",0,$E75="",VLOOKUP($F75,objets!$A$2:$L4975,6,FALSE))</f>
        <v>0</v>
      </c>
      <c r="I75" s="86">
        <f>_xlfn.IFS($E75&gt;0,VLOOKUP($F75,objets!$A$2:$L4975,6,FALSE)*$E75,$F75="",0,$E75="",VLOOKUP($F75,objets!$A$2:$L4975,6,FALSE))</f>
        <v>0</v>
      </c>
      <c r="J75" s="86">
        <f>_xlfn.IFS($E75&gt;0,VLOOKUP($F75,objets!$A$2:$L4975,6,FALSE)*$E75,$F75="",0,$E75="",VLOOKUP($F75,objets!$A$2:$L4975,6,FALSE))</f>
        <v>0</v>
      </c>
      <c r="K75" s="86">
        <f>_xlfn.IFS($E75&gt;0,VLOOKUP($F75,objets!$A$2:$L4975,6,FALSE)*$E75,$F75="",0,$E75="",VLOOKUP($F75,objets!$A$2:$L4975,6,FALSE))</f>
        <v>0</v>
      </c>
      <c r="L75" s="86">
        <f>_xlfn.IFS($E75&gt;0,VLOOKUP($F75,objets!$A$2:$L4975,6,FALSE)*$E75,$F75="",0,$E75="",VLOOKUP($F75,objets!$A$2:$L4975,6,FALSE))</f>
        <v>0</v>
      </c>
      <c r="M75" s="86">
        <f>_xlfn.IFS($E75&gt;0,VLOOKUP($F75,objets!$A$2:$L4975,6,FALSE)*$E75,$F75="",0,$E75="",VLOOKUP($F75,objets!$A$2:$L4975,6,FALSE))</f>
        <v>0</v>
      </c>
      <c r="N75" s="86">
        <f>_xlfn.IFS($E75&gt;0,VLOOKUP($F75,objets!$A$2:$L4975,6,FALSE)*$E75,$F75="",0,$E75="",VLOOKUP($F75,objets!$A$2:$L4975,6,FALSE))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:X79" si="45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ht="34.5" customHeight="1" x14ac:dyDescent="0.25">
      <c r="A76" s="81"/>
      <c r="B76" s="81"/>
      <c r="C76" s="82"/>
      <c r="D76" s="83"/>
      <c r="E76" s="83"/>
      <c r="F76" s="84"/>
      <c r="G76" s="85">
        <f t="shared" si="44"/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 t="shared" si="45"/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ht="34.5" customHeight="1" x14ac:dyDescent="0.25">
      <c r="A77" s="81"/>
      <c r="B77" s="81"/>
      <c r="C77" s="82"/>
      <c r="D77" s="83"/>
      <c r="E77" s="83"/>
      <c r="F77" s="84"/>
      <c r="G77" s="85">
        <f t="shared" si="44"/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si="45"/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ht="34.5" customHeight="1" x14ac:dyDescent="0.25">
      <c r="A78" s="81"/>
      <c r="B78" s="81"/>
      <c r="C78" s="82"/>
      <c r="D78" s="83"/>
      <c r="E78" s="83"/>
      <c r="F78" s="84"/>
      <c r="G78" s="85">
        <f t="shared" ref="G78:G79" si="46">SUM(H78:N78)</f>
        <v>0</v>
      </c>
      <c r="H78" s="86">
        <f>_xlfn.IFS($E78&gt;0,VLOOKUP($F78,objets!$A$2:$L4970,6,FALSE)*$E78,$F78="",0,$E78="",VLOOKUP($F78,objets!$A$2:$L4970,6,FALSE))</f>
        <v>0</v>
      </c>
      <c r="I78" s="86">
        <f>_xlfn.IFS($E78&gt;0,VLOOKUP($F78,objets!$A$2:$L4970,6,FALSE)*$E78,$F78="",0,$E78="",VLOOKUP($F78,objets!$A$2:$L4970,6,FALSE))</f>
        <v>0</v>
      </c>
      <c r="J78" s="86">
        <f>_xlfn.IFS($E78&gt;0,VLOOKUP($F78,objets!$A$2:$L4970,6,FALSE)*$E78,$F78="",0,$E78="",VLOOKUP($F78,objets!$A$2:$L4970,6,FALSE))</f>
        <v>0</v>
      </c>
      <c r="K78" s="86">
        <f>_xlfn.IFS($E78&gt;0,VLOOKUP($F78,objets!$A$2:$L4970,6,FALSE)*$E78,$F78="",0,$E78="",VLOOKUP($F78,objets!$A$2:$L4970,6,FALSE))</f>
        <v>0</v>
      </c>
      <c r="L78" s="86">
        <f>_xlfn.IFS($E78&gt;0,VLOOKUP($F78,objets!$A$2:$L4970,6,FALSE)*$E78,$F78="",0,$E78="",VLOOKUP($F78,objets!$A$2:$L4970,6,FALSE))</f>
        <v>0</v>
      </c>
      <c r="M78" s="86">
        <f>_xlfn.IFS($E78&gt;0,VLOOKUP($F78,objets!$A$2:$L4970,6,FALSE)*$E78,$F78="",0,$E78="",VLOOKUP($F78,objets!$A$2:$L4970,6,FALSE))</f>
        <v>0</v>
      </c>
      <c r="N78" s="86">
        <f>_xlfn.IFS($E78&gt;0,VLOOKUP($F78,objets!$A$2:$L4970,6,FALSE)*$E78,$F78="",0,$E78="",VLOOKUP($F78,objets!$A$2:$L4970,6,FALSE))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ht="34.5" customHeight="1" x14ac:dyDescent="0.25">
      <c r="A79" s="81"/>
      <c r="B79" s="81"/>
      <c r="C79" s="82"/>
      <c r="D79" s="83"/>
      <c r="E79" s="83"/>
      <c r="F79" s="84"/>
      <c r="G79" s="85">
        <f t="shared" si="46"/>
        <v>0</v>
      </c>
      <c r="H79" s="86">
        <f>_xlfn.IFS($E79&gt;0,VLOOKUP($F79,objets!$A$2:$L4979,6,FALSE)*$E79,$F79="",0,$E79="",VLOOKUP($F79,objets!$A$2:$L4979,6,FALSE))</f>
        <v>0</v>
      </c>
      <c r="I79" s="86">
        <f>_xlfn.IFS($E79&gt;0,VLOOKUP($F79,objets!$A$2:$L4979,6,FALSE)*$E79,$F79="",0,$E79="",VLOOKUP($F79,objets!$A$2:$L4979,6,FALSE))</f>
        <v>0</v>
      </c>
      <c r="J79" s="86">
        <f>_xlfn.IFS($E79&gt;0,VLOOKUP($F79,objets!$A$2:$L4979,6,FALSE)*$E79,$F79="",0,$E79="",VLOOKUP($F79,objets!$A$2:$L4979,6,FALSE))</f>
        <v>0</v>
      </c>
      <c r="K79" s="86">
        <f>_xlfn.IFS($E79&gt;0,VLOOKUP($F79,objets!$A$2:$L4979,6,FALSE)*$E79,$F79="",0,$E79="",VLOOKUP($F79,objets!$A$2:$L4979,6,FALSE))</f>
        <v>0</v>
      </c>
      <c r="L79" s="86">
        <f>_xlfn.IFS($E79&gt;0,VLOOKUP($F79,objets!$A$2:$L4979,6,FALSE)*$E79,$F79="",0,$E79="",VLOOKUP($F79,objets!$A$2:$L4979,6,FALSE))</f>
        <v>0</v>
      </c>
      <c r="M79" s="86">
        <f>_xlfn.IFS($E79&gt;0,VLOOKUP($F79,objets!$A$2:$L4979,6,FALSE)*$E79,$F79="",0,$E79="",VLOOKUP($F79,objets!$A$2:$L4979,6,FALSE))</f>
        <v>0</v>
      </c>
      <c r="N79" s="86">
        <f>_xlfn.IFS($E79&gt;0,VLOOKUP($F79,objets!$A$2:$L4979,6,FALSE)*$E79,$F79="",0,$E79="",VLOOKUP($F79,objets!$A$2:$L4979,6,FALSE))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ht="34.5" customHeight="1" x14ac:dyDescent="0.25">
      <c r="A80" s="81"/>
      <c r="B80" s="81"/>
      <c r="C80" s="82"/>
      <c r="D80" s="83"/>
      <c r="E80" s="83"/>
      <c r="F80" s="97"/>
      <c r="G80" s="85">
        <f>SUM(H80:N80)</f>
        <v>0</v>
      </c>
      <c r="H80" s="86">
        <f>_xlfn.IFS($E80&gt;0,VLOOKUP($F80,objets!$A$2:$L4980,6,FALSE)*$E80,$F80="",0,$E80="",VLOOKUP($F80,objets!$A$2:$L4980,6,FALSE))</f>
        <v>0</v>
      </c>
      <c r="I80" s="86">
        <f>_xlfn.IFS($E80&gt;0,VLOOKUP($F80,objets!$A$2:$L4980,6,FALSE)*$E80,$F80="",0,$E80="",VLOOKUP($F80,objets!$A$2:$L4980,6,FALSE))</f>
        <v>0</v>
      </c>
      <c r="J80" s="86">
        <f>_xlfn.IFS($E80&gt;0,VLOOKUP($F80,objets!$A$2:$L4980,6,FALSE)*$E80,$F80="",0,$E80="",VLOOKUP($F80,objets!$A$2:$L4980,6,FALSE))</f>
        <v>0</v>
      </c>
      <c r="K80" s="86">
        <f>_xlfn.IFS($E80&gt;0,VLOOKUP($F80,objets!$A$2:$L4980,6,FALSE)*$E80,$F80="",0,$E80="",VLOOKUP($F80,objets!$A$2:$L4980,6,FALSE))</f>
        <v>0</v>
      </c>
      <c r="L80" s="86">
        <f>_xlfn.IFS($E80&gt;0,VLOOKUP($F80,objets!$A$2:$L4980,6,FALSE)*$E80,$F80="",0,$E80="",VLOOKUP($F80,objets!$A$2:$L4980,6,FALSE))</f>
        <v>0</v>
      </c>
      <c r="M80" s="86">
        <f>_xlfn.IFS($E80&gt;0,VLOOKUP($F80,objets!$A$2:$L4980,6,FALSE)*$E80,$F80="",0,$E80="",VLOOKUP($F80,objets!$A$2:$L4980,6,FALSE))</f>
        <v>0</v>
      </c>
      <c r="N80" s="86">
        <f>_xlfn.IFS($E80&gt;0,VLOOKUP($F80,objets!$A$2:$L4980,6,FALSE)*$E80,$F80="",0,$E80="",VLOOKUP($F80,objets!$A$2:$L4980,6,FALSE))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>SUMPRODUCT(H80:N80,P80:V80)/SUM(H80:N80)</f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ht="34.5" customHeight="1" x14ac:dyDescent="0.25">
      <c r="A81" s="81"/>
      <c r="B81" s="81"/>
      <c r="C81" s="82"/>
      <c r="D81" s="83"/>
      <c r="E81" s="83"/>
      <c r="F81" s="84"/>
      <c r="G81" s="85">
        <f t="shared" ref="G81:G83" si="47">SUM(H81:N81)</f>
        <v>0</v>
      </c>
      <c r="H81" s="86">
        <f>_xlfn.IFS($E81&gt;0,VLOOKUP($F81,objets!$A$2:$L4981,6,FALSE)*$E81,$F81="",0,$E81="",VLOOKUP($F81,objets!$A$2:$L4981,6,FALSE))</f>
        <v>0</v>
      </c>
      <c r="I81" s="86">
        <f>_xlfn.IFS($E81&gt;0,VLOOKUP($F81,objets!$A$2:$L4981,6,FALSE)*$E81,$F81="",0,$E81="",VLOOKUP($F81,objets!$A$2:$L4981,6,FALSE))</f>
        <v>0</v>
      </c>
      <c r="J81" s="86">
        <f>_xlfn.IFS($E81&gt;0,VLOOKUP($F81,objets!$A$2:$L4981,6,FALSE)*$E81,$F81="",0,$E81="",VLOOKUP($F81,objets!$A$2:$L4981,6,FALSE))</f>
        <v>0</v>
      </c>
      <c r="K81" s="86">
        <f>_xlfn.IFS($E81&gt;0,VLOOKUP($F81,objets!$A$2:$L4981,6,FALSE)*$E81,$F81="",0,$E81="",VLOOKUP($F81,objets!$A$2:$L4981,6,FALSE))</f>
        <v>0</v>
      </c>
      <c r="L81" s="86">
        <f>_xlfn.IFS($E81&gt;0,VLOOKUP($F81,objets!$A$2:$L4981,6,FALSE)*$E81,$F81="",0,$E81="",VLOOKUP($F81,objets!$A$2:$L4981,6,FALSE))</f>
        <v>0</v>
      </c>
      <c r="M81" s="86">
        <f>_xlfn.IFS($E81&gt;0,VLOOKUP($F81,objets!$A$2:$L4981,6,FALSE)*$E81,$F81="",0,$E81="",VLOOKUP($F81,objets!$A$2:$L4981,6,FALSE))</f>
        <v>0</v>
      </c>
      <c r="N81" s="86">
        <f>_xlfn.IFS($E81&gt;0,VLOOKUP($F81,objets!$A$2:$L4981,6,FALSE)*$E81,$F81="",0,$E81="",VLOOKUP($F81,objets!$A$2:$L4981,6,FALSE))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ref="X81:X83" si="48">SUMPRODUCT(H81:N81,P81:V81)/SUM(H81:N81)</f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ht="34.5" customHeight="1" x14ac:dyDescent="0.25">
      <c r="A82" s="81"/>
      <c r="B82" s="81"/>
      <c r="C82" s="82"/>
      <c r="D82" s="83"/>
      <c r="E82" s="83"/>
      <c r="F82" s="84"/>
      <c r="G82" s="85">
        <f t="shared" si="47"/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 t="shared" si="48"/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ht="34.5" customHeight="1" x14ac:dyDescent="0.25">
      <c r="A83" s="81"/>
      <c r="B83" s="81"/>
      <c r="C83" s="82"/>
      <c r="D83" s="83"/>
      <c r="E83" s="83"/>
      <c r="F83" s="84"/>
      <c r="G83" s="85">
        <f t="shared" si="47"/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si="48"/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ht="34.5" customHeight="1" x14ac:dyDescent="0.25">
      <c r="A84" s="81"/>
      <c r="B84" s="81"/>
      <c r="C84" s="82"/>
      <c r="D84" s="83"/>
      <c r="E84" s="83"/>
      <c r="F84" s="97"/>
      <c r="G84" s="85">
        <f>SUM(H84:N84)</f>
        <v>0</v>
      </c>
      <c r="H84" s="86">
        <f>_xlfn.IFS($E84&gt;0,VLOOKUP($F84,objets!$A$2:$L4984,6,FALSE)*$E84,$F84="",0,$E84="",VLOOKUP($F84,objets!$A$2:$L4984,6,FALSE))</f>
        <v>0</v>
      </c>
      <c r="I84" s="86">
        <f>_xlfn.IFS($E84&gt;0,VLOOKUP($F84,objets!$A$2:$L4984,6,FALSE)*$E84,$F84="",0,$E84="",VLOOKUP($F84,objets!$A$2:$L4984,6,FALSE))</f>
        <v>0</v>
      </c>
      <c r="J84" s="86">
        <f>_xlfn.IFS($E84&gt;0,VLOOKUP($F84,objets!$A$2:$L4984,6,FALSE)*$E84,$F84="",0,$E84="",VLOOKUP($F84,objets!$A$2:$L4984,6,FALSE))</f>
        <v>0</v>
      </c>
      <c r="K84" s="86">
        <f>_xlfn.IFS($E84&gt;0,VLOOKUP($F84,objets!$A$2:$L4984,6,FALSE)*$E84,$F84="",0,$E84="",VLOOKUP($F84,objets!$A$2:$L4984,6,FALSE))</f>
        <v>0</v>
      </c>
      <c r="L84" s="86">
        <f>_xlfn.IFS($E84&gt;0,VLOOKUP($F84,objets!$A$2:$L4984,6,FALSE)*$E84,$F84="",0,$E84="",VLOOKUP($F84,objets!$A$2:$L4984,6,FALSE))</f>
        <v>0</v>
      </c>
      <c r="M84" s="86">
        <f>_xlfn.IFS($E84&gt;0,VLOOKUP($F84,objets!$A$2:$L4984,6,FALSE)*$E84,$F84="",0,$E84="",VLOOKUP($F84,objets!$A$2:$L4984,6,FALSE))</f>
        <v>0</v>
      </c>
      <c r="N84" s="86">
        <f>_xlfn.IFS($E84&gt;0,VLOOKUP($F84,objets!$A$2:$L4984,6,FALSE)*$E84,$F84="",0,$E84="",VLOOKUP($F84,objets!$A$2:$L4984,6,FALSE))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>SUMPRODUCT(H84:N84,P84:V84)/SUM(H84:N84)</f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ht="34.5" customHeight="1" x14ac:dyDescent="0.25">
      <c r="A85" s="81"/>
      <c r="B85" s="81"/>
      <c r="C85" s="82"/>
      <c r="D85" s="83"/>
      <c r="E85" s="83"/>
      <c r="F85" s="84"/>
      <c r="G85" s="85">
        <f t="shared" ref="G85" si="49">SUM(H85:N85)</f>
        <v>0</v>
      </c>
      <c r="H85" s="86">
        <f>_xlfn.IFS($E85&gt;0,VLOOKUP($F85,objets!$A$2:$L4985,6,FALSE)*$E85,$F85="",0,$E85="",VLOOKUP($F85,objets!$A$2:$L4985,6,FALSE))</f>
        <v>0</v>
      </c>
      <c r="I85" s="86">
        <f>_xlfn.IFS($E85&gt;0,VLOOKUP($F85,objets!$A$2:$L4985,6,FALSE)*$E85,$F85="",0,$E85="",VLOOKUP($F85,objets!$A$2:$L4985,6,FALSE))</f>
        <v>0</v>
      </c>
      <c r="J85" s="86">
        <f>_xlfn.IFS($E85&gt;0,VLOOKUP($F85,objets!$A$2:$L4985,6,FALSE)*$E85,$F85="",0,$E85="",VLOOKUP($F85,objets!$A$2:$L4985,6,FALSE))</f>
        <v>0</v>
      </c>
      <c r="K85" s="86">
        <f>_xlfn.IFS($E85&gt;0,VLOOKUP($F85,objets!$A$2:$L4985,6,FALSE)*$E85,$F85="",0,$E85="",VLOOKUP($F85,objets!$A$2:$L4985,6,FALSE))</f>
        <v>0</v>
      </c>
      <c r="L85" s="86">
        <f>_xlfn.IFS($E85&gt;0,VLOOKUP($F85,objets!$A$2:$L4985,6,FALSE)*$E85,$F85="",0,$E85="",VLOOKUP($F85,objets!$A$2:$L4985,6,FALSE))</f>
        <v>0</v>
      </c>
      <c r="M85" s="86">
        <f>_xlfn.IFS($E85&gt;0,VLOOKUP($F85,objets!$A$2:$L4985,6,FALSE)*$E85,$F85="",0,$E85="",VLOOKUP($F85,objets!$A$2:$L4985,6,FALSE))</f>
        <v>0</v>
      </c>
      <c r="N85" s="86">
        <f>_xlfn.IFS($E85&gt;0,VLOOKUP($F85,objets!$A$2:$L4985,6,FALSE)*$E85,$F85="",0,$E85="",VLOOKUP($F85,objets!$A$2:$L4985,6,FALSE))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ref="X85" si="50">SUMPRODUCT(H85:N85,P85:V85)/SUM(H85:N85)</f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ht="34.5" customHeight="1" x14ac:dyDescent="0.25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_xlfn.IFS($E86&gt;0,VLOOKUP($F86,objets!$A$2:$L4986,6,FALSE)*$E86,$F86="",0,$E86="",VLOOKUP($F86,objets!$A$2:$L4986,6,FALSE))</f>
        <v>0</v>
      </c>
      <c r="I86" s="86">
        <f>_xlfn.IFS($E86&gt;0,VLOOKUP($F86,objets!$A$2:$L4986,6,FALSE)*$E86,$F86="",0,$E86="",VLOOKUP($F86,objets!$A$2:$L4986,6,FALSE))</f>
        <v>0</v>
      </c>
      <c r="J86" s="86">
        <f>_xlfn.IFS($E86&gt;0,VLOOKUP($F86,objets!$A$2:$L4986,6,FALSE)*$E86,$F86="",0,$E86="",VLOOKUP($F86,objets!$A$2:$L4986,6,FALSE))</f>
        <v>0</v>
      </c>
      <c r="K86" s="86">
        <f>_xlfn.IFS($E86&gt;0,VLOOKUP($F86,objets!$A$2:$L4986,6,FALSE)*$E86,$F86="",0,$E86="",VLOOKUP($F86,objets!$A$2:$L4986,6,FALSE))</f>
        <v>0</v>
      </c>
      <c r="L86" s="86">
        <f>_xlfn.IFS($E86&gt;0,VLOOKUP($F86,objets!$A$2:$L4986,6,FALSE)*$E86,$F86="",0,$E86="",VLOOKUP($F86,objets!$A$2:$L4986,6,FALSE))</f>
        <v>0</v>
      </c>
      <c r="M86" s="86">
        <f>_xlfn.IFS($E86&gt;0,VLOOKUP($F86,objets!$A$2:$L4986,6,FALSE)*$E86,$F86="",0,$E86="",VLOOKUP($F86,objets!$A$2:$L4986,6,FALSE))</f>
        <v>0</v>
      </c>
      <c r="N86" s="86">
        <f>_xlfn.IFS($E86&gt;0,VLOOKUP($F86,objets!$A$2:$L4986,6,FALSE)*$E86,$F86="",0,$E86="",VLOOKUP($F86,objets!$A$2:$L4986,6,FALSE))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ht="34.5" customHeight="1" x14ac:dyDescent="0.25">
      <c r="A87" s="81"/>
      <c r="B87" s="81"/>
      <c r="C87" s="82"/>
      <c r="D87" s="83"/>
      <c r="E87" s="83"/>
      <c r="F87" s="84"/>
      <c r="G87" s="85">
        <f t="shared" ref="G87:G89" si="51">SUM(H87:N87)</f>
        <v>0</v>
      </c>
      <c r="H87" s="86">
        <f>_xlfn.IFS($E87&gt;0,VLOOKUP($F87,objets!$A$2:$L4987,6,FALSE)*$E87,$F87="",0,$E87="",VLOOKUP($F87,objets!$A$2:$L4987,6,FALSE))</f>
        <v>0</v>
      </c>
      <c r="I87" s="86">
        <f>_xlfn.IFS($E87&gt;0,VLOOKUP($F87,objets!$A$2:$L4987,6,FALSE)*$E87,$F87="",0,$E87="",VLOOKUP($F87,objets!$A$2:$L4987,6,FALSE))</f>
        <v>0</v>
      </c>
      <c r="J87" s="86">
        <f>_xlfn.IFS($E87&gt;0,VLOOKUP($F87,objets!$A$2:$L4987,6,FALSE)*$E87,$F87="",0,$E87="",VLOOKUP($F87,objets!$A$2:$L4987,6,FALSE))</f>
        <v>0</v>
      </c>
      <c r="K87" s="86">
        <f>_xlfn.IFS($E87&gt;0,VLOOKUP($F87,objets!$A$2:$L4987,6,FALSE)*$E87,$F87="",0,$E87="",VLOOKUP($F87,objets!$A$2:$L4987,6,FALSE))</f>
        <v>0</v>
      </c>
      <c r="L87" s="86">
        <f>_xlfn.IFS($E87&gt;0,VLOOKUP($F87,objets!$A$2:$L4987,6,FALSE)*$E87,$F87="",0,$E87="",VLOOKUP($F87,objets!$A$2:$L4987,6,FALSE))</f>
        <v>0</v>
      </c>
      <c r="M87" s="86">
        <f>_xlfn.IFS($E87&gt;0,VLOOKUP($F87,objets!$A$2:$L4987,6,FALSE)*$E87,$F87="",0,$E87="",VLOOKUP($F87,objets!$A$2:$L4987,6,FALSE))</f>
        <v>0</v>
      </c>
      <c r="N87" s="86">
        <f>_xlfn.IFS($E87&gt;0,VLOOKUP($F87,objets!$A$2:$L4987,6,FALSE)*$E87,$F87="",0,$E87="",VLOOKUP($F87,objets!$A$2:$L4987,6,FALSE))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:X89" si="52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ht="34.5" customHeight="1" x14ac:dyDescent="0.25">
      <c r="A88" s="81"/>
      <c r="B88" s="81"/>
      <c r="C88" s="82"/>
      <c r="D88" s="83"/>
      <c r="E88" s="83"/>
      <c r="F88" s="84"/>
      <c r="G88" s="85">
        <f t="shared" si="51"/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 t="shared" si="52"/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ht="34.5" customHeight="1" x14ac:dyDescent="0.25">
      <c r="A89" s="81"/>
      <c r="B89" s="81"/>
      <c r="C89" s="82"/>
      <c r="D89" s="83"/>
      <c r="E89" s="83"/>
      <c r="F89" s="84"/>
      <c r="G89" s="85">
        <f t="shared" si="51"/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si="52"/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ht="34.5" customHeight="1" x14ac:dyDescent="0.25">
      <c r="A90" s="81"/>
      <c r="B90" s="81"/>
      <c r="C90" s="82"/>
      <c r="D90" s="83"/>
      <c r="E90" s="83"/>
      <c r="F90" s="97"/>
      <c r="G90" s="85">
        <f>SUM(H90:N90)</f>
        <v>0</v>
      </c>
      <c r="H90" s="86">
        <f>_xlfn.IFS($E90&gt;0,VLOOKUP($F90,objets!$A$2:$L4990,6,FALSE)*$E90,$F90="",0,$E90="",VLOOKUP($F90,objets!$A$2:$L4990,6,FALSE))</f>
        <v>0</v>
      </c>
      <c r="I90" s="86">
        <f>_xlfn.IFS($E90&gt;0,VLOOKUP($F90,objets!$A$2:$L4990,6,FALSE)*$E90,$F90="",0,$E90="",VLOOKUP($F90,objets!$A$2:$L4990,6,FALSE))</f>
        <v>0</v>
      </c>
      <c r="J90" s="86">
        <f>_xlfn.IFS($E90&gt;0,VLOOKUP($F90,objets!$A$2:$L4990,6,FALSE)*$E90,$F90="",0,$E90="",VLOOKUP($F90,objets!$A$2:$L4990,6,FALSE))</f>
        <v>0</v>
      </c>
      <c r="K90" s="86">
        <f>_xlfn.IFS($E90&gt;0,VLOOKUP($F90,objets!$A$2:$L4990,6,FALSE)*$E90,$F90="",0,$E90="",VLOOKUP($F90,objets!$A$2:$L4990,6,FALSE))</f>
        <v>0</v>
      </c>
      <c r="L90" s="86">
        <f>_xlfn.IFS($E90&gt;0,VLOOKUP($F90,objets!$A$2:$L4990,6,FALSE)*$E90,$F90="",0,$E90="",VLOOKUP($F90,objets!$A$2:$L4990,6,FALSE))</f>
        <v>0</v>
      </c>
      <c r="M90" s="86">
        <f>_xlfn.IFS($E90&gt;0,VLOOKUP($F90,objets!$A$2:$L4990,6,FALSE)*$E90,$F90="",0,$E90="",VLOOKUP($F90,objets!$A$2:$L4990,6,FALSE))</f>
        <v>0</v>
      </c>
      <c r="N90" s="86">
        <f>_xlfn.IFS($E90&gt;0,VLOOKUP($F90,objets!$A$2:$L4990,6,FALSE)*$E90,$F90="",0,$E90="",VLOOKUP($F90,objets!$A$2:$L4990,6,FALSE))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>SUMPRODUCT(H90:N90,P90:V90)/SUM(H90:N90)</f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ht="34.5" customHeight="1" x14ac:dyDescent="0.25">
      <c r="A91" s="81"/>
      <c r="B91" s="81"/>
      <c r="C91" s="82"/>
      <c r="D91" s="83"/>
      <c r="E91" s="83"/>
      <c r="F91" s="84"/>
      <c r="G91" s="85">
        <f t="shared" ref="G91" si="53">SUM(H91:N91)</f>
        <v>0</v>
      </c>
      <c r="H91" s="86">
        <f>_xlfn.IFS($E91&gt;0,VLOOKUP($F91,objets!$A$2:$L4991,6,FALSE)*$E91,$F91="",0,$E91="",VLOOKUP($F91,objets!$A$2:$L4991,6,FALSE))</f>
        <v>0</v>
      </c>
      <c r="I91" s="86">
        <f>_xlfn.IFS($E91&gt;0,VLOOKUP($F91,objets!$A$2:$L4991,6,FALSE)*$E91,$F91="",0,$E91="",VLOOKUP($F91,objets!$A$2:$L4991,6,FALSE))</f>
        <v>0</v>
      </c>
      <c r="J91" s="86">
        <f>_xlfn.IFS($E91&gt;0,VLOOKUP($F91,objets!$A$2:$L4991,6,FALSE)*$E91,$F91="",0,$E91="",VLOOKUP($F91,objets!$A$2:$L4991,6,FALSE))</f>
        <v>0</v>
      </c>
      <c r="K91" s="86">
        <f>_xlfn.IFS($E91&gt;0,VLOOKUP($F91,objets!$A$2:$L4991,6,FALSE)*$E91,$F91="",0,$E91="",VLOOKUP($F91,objets!$A$2:$L4991,6,FALSE))</f>
        <v>0</v>
      </c>
      <c r="L91" s="86">
        <f>_xlfn.IFS($E91&gt;0,VLOOKUP($F91,objets!$A$2:$L4991,6,FALSE)*$E91,$F91="",0,$E91="",VLOOKUP($F91,objets!$A$2:$L4991,6,FALSE))</f>
        <v>0</v>
      </c>
      <c r="M91" s="86">
        <f>_xlfn.IFS($E91&gt;0,VLOOKUP($F91,objets!$A$2:$L4991,6,FALSE)*$E91,$F91="",0,$E91="",VLOOKUP($F91,objets!$A$2:$L4991,6,FALSE))</f>
        <v>0</v>
      </c>
      <c r="N91" s="86">
        <f>_xlfn.IFS($E91&gt;0,VLOOKUP($F91,objets!$A$2:$L4991,6,FALSE)*$E91,$F91="",0,$E91="",VLOOKUP($F91,objets!$A$2:$L4991,6,FALSE))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ref="X91" si="54">SUMPRODUCT(H91:N91,P91:V91)/SUM(H91:N91)</f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ht="34.5" customHeight="1" x14ac:dyDescent="0.25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_xlfn.IFS($E92&gt;0,VLOOKUP($F92,objets!$A$2:$L4992,6,FALSE)*$E92,$F92="",0,$E92="",VLOOKUP($F92,objets!$A$2:$L4992,6,FALSE))</f>
        <v>0</v>
      </c>
      <c r="I92" s="86">
        <f>_xlfn.IFS($E92&gt;0,VLOOKUP($F92,objets!$A$2:$L4992,6,FALSE)*$E92,$F92="",0,$E92="",VLOOKUP($F92,objets!$A$2:$L4992,6,FALSE))</f>
        <v>0</v>
      </c>
      <c r="J92" s="86">
        <f>_xlfn.IFS($E92&gt;0,VLOOKUP($F92,objets!$A$2:$L4992,6,FALSE)*$E92,$F92="",0,$E92="",VLOOKUP($F92,objets!$A$2:$L4992,6,FALSE))</f>
        <v>0</v>
      </c>
      <c r="K92" s="86">
        <f>_xlfn.IFS($E92&gt;0,VLOOKUP($F92,objets!$A$2:$L4992,6,FALSE)*$E92,$F92="",0,$E92="",VLOOKUP($F92,objets!$A$2:$L4992,6,FALSE))</f>
        <v>0</v>
      </c>
      <c r="L92" s="86">
        <f>_xlfn.IFS($E92&gt;0,VLOOKUP($F92,objets!$A$2:$L4992,6,FALSE)*$E92,$F92="",0,$E92="",VLOOKUP($F92,objets!$A$2:$L4992,6,FALSE))</f>
        <v>0</v>
      </c>
      <c r="M92" s="86">
        <f>_xlfn.IFS($E92&gt;0,VLOOKUP($F92,objets!$A$2:$L4992,6,FALSE)*$E92,$F92="",0,$E92="",VLOOKUP($F92,objets!$A$2:$L4992,6,FALSE))</f>
        <v>0</v>
      </c>
      <c r="N92" s="86">
        <f>_xlfn.IFS($E92&gt;0,VLOOKUP($F92,objets!$A$2:$L4992,6,FALSE)*$E92,$F92="",0,$E92="",VLOOKUP($F92,objets!$A$2:$L4992,6,FALSE))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ht="34.5" customHeight="1" x14ac:dyDescent="0.25">
      <c r="A93" s="81"/>
      <c r="B93" s="81"/>
      <c r="C93" s="82"/>
      <c r="D93" s="83"/>
      <c r="E93" s="83"/>
      <c r="F93" s="84"/>
      <c r="G93" s="85">
        <f t="shared" ref="G93:G95" si="55">SUM(H93:N93)</f>
        <v>0</v>
      </c>
      <c r="H93" s="86">
        <f>_xlfn.IFS($E93&gt;0,VLOOKUP($F93,objets!$A$2:$L4993,6,FALSE)*$E93,$F93="",0,$E93="",VLOOKUP($F93,objets!$A$2:$L4993,6,FALSE))</f>
        <v>0</v>
      </c>
      <c r="I93" s="86">
        <f>_xlfn.IFS($E93&gt;0,VLOOKUP($F93,objets!$A$2:$L4993,6,FALSE)*$E93,$F93="",0,$E93="",VLOOKUP($F93,objets!$A$2:$L4993,6,FALSE))</f>
        <v>0</v>
      </c>
      <c r="J93" s="86">
        <f>_xlfn.IFS($E93&gt;0,VLOOKUP($F93,objets!$A$2:$L4993,6,FALSE)*$E93,$F93="",0,$E93="",VLOOKUP($F93,objets!$A$2:$L4993,6,FALSE))</f>
        <v>0</v>
      </c>
      <c r="K93" s="86">
        <f>_xlfn.IFS($E93&gt;0,VLOOKUP($F93,objets!$A$2:$L4993,6,FALSE)*$E93,$F93="",0,$E93="",VLOOKUP($F93,objets!$A$2:$L4993,6,FALSE))</f>
        <v>0</v>
      </c>
      <c r="L93" s="86">
        <f>_xlfn.IFS($E93&gt;0,VLOOKUP($F93,objets!$A$2:$L4993,6,FALSE)*$E93,$F93="",0,$E93="",VLOOKUP($F93,objets!$A$2:$L4993,6,FALSE))</f>
        <v>0</v>
      </c>
      <c r="M93" s="86">
        <f>_xlfn.IFS($E93&gt;0,VLOOKUP($F93,objets!$A$2:$L4993,6,FALSE)*$E93,$F93="",0,$E93="",VLOOKUP($F93,objets!$A$2:$L4993,6,FALSE))</f>
        <v>0</v>
      </c>
      <c r="N93" s="86">
        <f>_xlfn.IFS($E93&gt;0,VLOOKUP($F93,objets!$A$2:$L4993,6,FALSE)*$E93,$F93="",0,$E93="",VLOOKUP($F93,objets!$A$2:$L4993,6,FALSE))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:X95" si="56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ht="34.5" customHeight="1" x14ac:dyDescent="0.25">
      <c r="A94" s="81"/>
      <c r="B94" s="81"/>
      <c r="C94" s="82"/>
      <c r="D94" s="83"/>
      <c r="E94" s="83"/>
      <c r="F94" s="84"/>
      <c r="G94" s="85">
        <f t="shared" si="55"/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 t="shared" si="56"/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ht="34.5" customHeight="1" x14ac:dyDescent="0.25">
      <c r="A95" s="81"/>
      <c r="B95" s="81"/>
      <c r="C95" s="82"/>
      <c r="D95" s="83"/>
      <c r="E95" s="83"/>
      <c r="F95" s="84"/>
      <c r="G95" s="85">
        <f t="shared" si="55"/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si="56"/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ht="34.5" customHeight="1" x14ac:dyDescent="0.25">
      <c r="A96" s="81"/>
      <c r="B96" s="81"/>
      <c r="C96" s="82"/>
      <c r="D96" s="83"/>
      <c r="E96" s="83"/>
      <c r="F96" s="97"/>
      <c r="G96" s="85">
        <f>SUM(H96:N96)</f>
        <v>0</v>
      </c>
      <c r="H96" s="86">
        <f>_xlfn.IFS($E96&gt;0,VLOOKUP($F96,objets!$A$2:$L4996,6,FALSE)*$E96,$F96="",0,$E96="",VLOOKUP($F96,objets!$A$2:$L4996,6,FALSE))</f>
        <v>0</v>
      </c>
      <c r="I96" s="86">
        <f>_xlfn.IFS($E96&gt;0,VLOOKUP($F96,objets!$A$2:$L4996,6,FALSE)*$E96,$F96="",0,$E96="",VLOOKUP($F96,objets!$A$2:$L4996,6,FALSE))</f>
        <v>0</v>
      </c>
      <c r="J96" s="86">
        <f>_xlfn.IFS($E96&gt;0,VLOOKUP($F96,objets!$A$2:$L4996,6,FALSE)*$E96,$F96="",0,$E96="",VLOOKUP($F96,objets!$A$2:$L4996,6,FALSE))</f>
        <v>0</v>
      </c>
      <c r="K96" s="86">
        <f>_xlfn.IFS($E96&gt;0,VLOOKUP($F96,objets!$A$2:$L4996,6,FALSE)*$E96,$F96="",0,$E96="",VLOOKUP($F96,objets!$A$2:$L4996,6,FALSE))</f>
        <v>0</v>
      </c>
      <c r="L96" s="86">
        <f>_xlfn.IFS($E96&gt;0,VLOOKUP($F96,objets!$A$2:$L4996,6,FALSE)*$E96,$F96="",0,$E96="",VLOOKUP($F96,objets!$A$2:$L4996,6,FALSE))</f>
        <v>0</v>
      </c>
      <c r="M96" s="86">
        <f>_xlfn.IFS($E96&gt;0,VLOOKUP($F96,objets!$A$2:$L4996,6,FALSE)*$E96,$F96="",0,$E96="",VLOOKUP($F96,objets!$A$2:$L4996,6,FALSE))</f>
        <v>0</v>
      </c>
      <c r="N96" s="86">
        <f>_xlfn.IFS($E96&gt;0,VLOOKUP($F96,objets!$A$2:$L4996,6,FALSE)*$E96,$F96="",0,$E96="",VLOOKUP($F96,objets!$A$2:$L4996,6,FALSE))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>SUMPRODUCT(H96:N96,P96:V96)/SUM(H96:N96)</f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ht="34.5" customHeight="1" x14ac:dyDescent="0.25">
      <c r="A97" s="81"/>
      <c r="B97" s="81"/>
      <c r="C97" s="82"/>
      <c r="D97" s="83"/>
      <c r="E97" s="83"/>
      <c r="F97" s="84"/>
      <c r="G97" s="85">
        <f t="shared" ref="G97" si="57">SUM(H97:N97)</f>
        <v>0</v>
      </c>
      <c r="H97" s="86">
        <f>_xlfn.IFS($E97&gt;0,VLOOKUP($F97,objets!$A$2:$L4997,6,FALSE)*$E97,$F97="",0,$E97="",VLOOKUP($F97,objets!$A$2:$L4997,6,FALSE))</f>
        <v>0</v>
      </c>
      <c r="I97" s="86">
        <f>_xlfn.IFS($E97&gt;0,VLOOKUP($F97,objets!$A$2:$L4997,6,FALSE)*$E97,$F97="",0,$E97="",VLOOKUP($F97,objets!$A$2:$L4997,6,FALSE))</f>
        <v>0</v>
      </c>
      <c r="J97" s="86">
        <f>_xlfn.IFS($E97&gt;0,VLOOKUP($F97,objets!$A$2:$L4997,6,FALSE)*$E97,$F97="",0,$E97="",VLOOKUP($F97,objets!$A$2:$L4997,6,FALSE))</f>
        <v>0</v>
      </c>
      <c r="K97" s="86">
        <f>_xlfn.IFS($E97&gt;0,VLOOKUP($F97,objets!$A$2:$L4997,6,FALSE)*$E97,$F97="",0,$E97="",VLOOKUP($F97,objets!$A$2:$L4997,6,FALSE))</f>
        <v>0</v>
      </c>
      <c r="L97" s="86">
        <f>_xlfn.IFS($E97&gt;0,VLOOKUP($F97,objets!$A$2:$L4997,6,FALSE)*$E97,$F97="",0,$E97="",VLOOKUP($F97,objets!$A$2:$L4997,6,FALSE))</f>
        <v>0</v>
      </c>
      <c r="M97" s="86">
        <f>_xlfn.IFS($E97&gt;0,VLOOKUP($F97,objets!$A$2:$L4997,6,FALSE)*$E97,$F97="",0,$E97="",VLOOKUP($F97,objets!$A$2:$L4997,6,FALSE))</f>
        <v>0</v>
      </c>
      <c r="N97" s="86">
        <f>_xlfn.IFS($E97&gt;0,VLOOKUP($F97,objets!$A$2:$L4997,6,FALSE)*$E97,$F97="",0,$E97="",VLOOKUP($F97,objets!$A$2:$L4997,6,FALSE))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ref="X97" si="58">SUMPRODUCT(H97:N97,P97:V97)/SUM(H97:N97)</f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ht="34.5" customHeight="1" x14ac:dyDescent="0.25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_xlfn.IFS($E98&gt;0,VLOOKUP($F98,objets!$A$2:$L4998,6,FALSE)*$E98,$F98="",0,$E98="",VLOOKUP($F98,objets!$A$2:$L4998,6,FALSE))</f>
        <v>0</v>
      </c>
      <c r="I98" s="86">
        <f>_xlfn.IFS($E98&gt;0,VLOOKUP($F98,objets!$A$2:$L4998,6,FALSE)*$E98,$F98="",0,$E98="",VLOOKUP($F98,objets!$A$2:$L4998,6,FALSE))</f>
        <v>0</v>
      </c>
      <c r="J98" s="86">
        <f>_xlfn.IFS($E98&gt;0,VLOOKUP($F98,objets!$A$2:$L4998,6,FALSE)*$E98,$F98="",0,$E98="",VLOOKUP($F98,objets!$A$2:$L4998,6,FALSE))</f>
        <v>0</v>
      </c>
      <c r="K98" s="86">
        <f>_xlfn.IFS($E98&gt;0,VLOOKUP($F98,objets!$A$2:$L4998,6,FALSE)*$E98,$F98="",0,$E98="",VLOOKUP($F98,objets!$A$2:$L4998,6,FALSE))</f>
        <v>0</v>
      </c>
      <c r="L98" s="86">
        <f>_xlfn.IFS($E98&gt;0,VLOOKUP($F98,objets!$A$2:$L4998,6,FALSE)*$E98,$F98="",0,$E98="",VLOOKUP($F98,objets!$A$2:$L4998,6,FALSE))</f>
        <v>0</v>
      </c>
      <c r="M98" s="86">
        <f>_xlfn.IFS($E98&gt;0,VLOOKUP($F98,objets!$A$2:$L4998,6,FALSE)*$E98,$F98="",0,$E98="",VLOOKUP($F98,objets!$A$2:$L4998,6,FALSE))</f>
        <v>0</v>
      </c>
      <c r="N98" s="86">
        <f>_xlfn.IFS($E98&gt;0,VLOOKUP($F98,objets!$A$2:$L4998,6,FALSE)*$E98,$F98="",0,$E98="",VLOOKUP($F98,objets!$A$2:$L4998,6,FALSE))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ht="34.5" customHeight="1" x14ac:dyDescent="0.25">
      <c r="A99" s="81"/>
      <c r="B99" s="81"/>
      <c r="C99" s="82"/>
      <c r="D99" s="83"/>
      <c r="E99" s="83"/>
      <c r="F99" s="84"/>
      <c r="G99" s="85">
        <f t="shared" ref="G99:G101" si="59">SUM(H99:N99)</f>
        <v>0</v>
      </c>
      <c r="H99" s="86">
        <f>_xlfn.IFS($E99&gt;0,VLOOKUP($F99,objets!$A$2:$L4999,6,FALSE)*$E99,$F99="",0,$E99="",VLOOKUP($F99,objets!$A$2:$L4999,6,FALSE))</f>
        <v>0</v>
      </c>
      <c r="I99" s="86">
        <f>_xlfn.IFS($E99&gt;0,VLOOKUP($F99,objets!$A$2:$L4999,6,FALSE)*$E99,$F99="",0,$E99="",VLOOKUP($F99,objets!$A$2:$L4999,6,FALSE))</f>
        <v>0</v>
      </c>
      <c r="J99" s="86">
        <f>_xlfn.IFS($E99&gt;0,VLOOKUP($F99,objets!$A$2:$L4999,6,FALSE)*$E99,$F99="",0,$E99="",VLOOKUP($F99,objets!$A$2:$L4999,6,FALSE))</f>
        <v>0</v>
      </c>
      <c r="K99" s="86">
        <f>_xlfn.IFS($E99&gt;0,VLOOKUP($F99,objets!$A$2:$L4999,6,FALSE)*$E99,$F99="",0,$E99="",VLOOKUP($F99,objets!$A$2:$L4999,6,FALSE))</f>
        <v>0</v>
      </c>
      <c r="L99" s="86">
        <f>_xlfn.IFS($E99&gt;0,VLOOKUP($F99,objets!$A$2:$L4999,6,FALSE)*$E99,$F99="",0,$E99="",VLOOKUP($F99,objets!$A$2:$L4999,6,FALSE))</f>
        <v>0</v>
      </c>
      <c r="M99" s="86">
        <f>_xlfn.IFS($E99&gt;0,VLOOKUP($F99,objets!$A$2:$L4999,6,FALSE)*$E99,$F99="",0,$E99="",VLOOKUP($F99,objets!$A$2:$L4999,6,FALSE))</f>
        <v>0</v>
      </c>
      <c r="N99" s="86">
        <f>_xlfn.IFS($E99&gt;0,VLOOKUP($F99,objets!$A$2:$L4999,6,FALSE)*$E99,$F99="",0,$E99="",VLOOKUP($F99,objets!$A$2:$L4999,6,FALSE))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:X103" si="60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ht="34.5" customHeight="1" x14ac:dyDescent="0.25">
      <c r="A100" s="81"/>
      <c r="B100" s="81"/>
      <c r="C100" s="82"/>
      <c r="D100" s="83"/>
      <c r="E100" s="83"/>
      <c r="F100" s="84"/>
      <c r="G100" s="85">
        <f t="shared" si="59"/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 t="shared" si="60"/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ht="34.5" customHeight="1" x14ac:dyDescent="0.25">
      <c r="A101" s="81"/>
      <c r="B101" s="81"/>
      <c r="C101" s="82"/>
      <c r="D101" s="83"/>
      <c r="E101" s="83"/>
      <c r="F101" s="84"/>
      <c r="G101" s="85">
        <f t="shared" si="59"/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si="60"/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ht="34.5" customHeight="1" x14ac:dyDescent="0.25">
      <c r="A102" s="81"/>
      <c r="B102" s="81"/>
      <c r="C102" s="82"/>
      <c r="D102" s="83"/>
      <c r="E102" s="83"/>
      <c r="F102" s="84"/>
      <c r="G102" s="85">
        <f t="shared" ref="G102:G103" si="61">SUM(H102:N102)</f>
        <v>0</v>
      </c>
      <c r="H102" s="86">
        <f>_xlfn.IFS($E102&gt;0,VLOOKUP($F102,objets!$A$2:$L4994,6,FALSE)*$E102,$F102="",0,$E102="",VLOOKUP($F102,objets!$A$2:$L4994,6,FALSE))</f>
        <v>0</v>
      </c>
      <c r="I102" s="86">
        <f>_xlfn.IFS($E102&gt;0,VLOOKUP($F102,objets!$A$2:$L4994,6,FALSE)*$E102,$F102="",0,$E102="",VLOOKUP($F102,objets!$A$2:$L4994,6,FALSE))</f>
        <v>0</v>
      </c>
      <c r="J102" s="86">
        <f>_xlfn.IFS($E102&gt;0,VLOOKUP($F102,objets!$A$2:$L4994,6,FALSE)*$E102,$F102="",0,$E102="",VLOOKUP($F102,objets!$A$2:$L4994,6,FALSE))</f>
        <v>0</v>
      </c>
      <c r="K102" s="86">
        <f>_xlfn.IFS($E102&gt;0,VLOOKUP($F102,objets!$A$2:$L4994,6,FALSE)*$E102,$F102="",0,$E102="",VLOOKUP($F102,objets!$A$2:$L4994,6,FALSE))</f>
        <v>0</v>
      </c>
      <c r="L102" s="86">
        <f>_xlfn.IFS($E102&gt;0,VLOOKUP($F102,objets!$A$2:$L4994,6,FALSE)*$E102,$F102="",0,$E102="",VLOOKUP($F102,objets!$A$2:$L4994,6,FALSE))</f>
        <v>0</v>
      </c>
      <c r="M102" s="86">
        <f>_xlfn.IFS($E102&gt;0,VLOOKUP($F102,objets!$A$2:$L4994,6,FALSE)*$E102,$F102="",0,$E102="",VLOOKUP($F102,objets!$A$2:$L4994,6,FALSE))</f>
        <v>0</v>
      </c>
      <c r="N102" s="86">
        <f>_xlfn.IFS($E102&gt;0,VLOOKUP($F102,objets!$A$2:$L4994,6,FALSE)*$E102,$F102="",0,$E102="",VLOOKUP($F102,objets!$A$2:$L4994,6,FALSE))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ht="34.5" customHeight="1" x14ac:dyDescent="0.25">
      <c r="A103" s="81"/>
      <c r="B103" s="81"/>
      <c r="C103" s="82"/>
      <c r="D103" s="83"/>
      <c r="E103" s="83"/>
      <c r="F103" s="84"/>
      <c r="G103" s="85">
        <f t="shared" si="61"/>
        <v>0</v>
      </c>
      <c r="H103" s="86">
        <f>_xlfn.IFS($E103&gt;0,VLOOKUP($F103,objets!$A$2:$L5003,6,FALSE)*$E103,$F103="",0,$E103="",VLOOKUP($F103,objets!$A$2:$L5003,6,FALSE))</f>
        <v>0</v>
      </c>
      <c r="I103" s="86">
        <f>_xlfn.IFS($E103&gt;0,VLOOKUP($F103,objets!$A$2:$L5003,6,FALSE)*$E103,$F103="",0,$E103="",VLOOKUP($F103,objets!$A$2:$L5003,6,FALSE))</f>
        <v>0</v>
      </c>
      <c r="J103" s="86">
        <f>_xlfn.IFS($E103&gt;0,VLOOKUP($F103,objets!$A$2:$L5003,6,FALSE)*$E103,$F103="",0,$E103="",VLOOKUP($F103,objets!$A$2:$L5003,6,FALSE))</f>
        <v>0</v>
      </c>
      <c r="K103" s="86">
        <f>_xlfn.IFS($E103&gt;0,VLOOKUP($F103,objets!$A$2:$L5003,6,FALSE)*$E103,$F103="",0,$E103="",VLOOKUP($F103,objets!$A$2:$L5003,6,FALSE))</f>
        <v>0</v>
      </c>
      <c r="L103" s="86">
        <f>_xlfn.IFS($E103&gt;0,VLOOKUP($F103,objets!$A$2:$L5003,6,FALSE)*$E103,$F103="",0,$E103="",VLOOKUP($F103,objets!$A$2:$L5003,6,FALSE))</f>
        <v>0</v>
      </c>
      <c r="M103" s="86">
        <f>_xlfn.IFS($E103&gt;0,VLOOKUP($F103,objets!$A$2:$L5003,6,FALSE)*$E103,$F103="",0,$E103="",VLOOKUP($F103,objets!$A$2:$L5003,6,FALSE))</f>
        <v>0</v>
      </c>
      <c r="N103" s="86">
        <f>_xlfn.IFS($E103&gt;0,VLOOKUP($F103,objets!$A$2:$L5003,6,FALSE)*$E103,$F103="",0,$E103="",VLOOKUP($F103,objets!$A$2:$L5003,6,FALSE))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ht="34.5" customHeight="1" x14ac:dyDescent="0.25">
      <c r="A104" s="81"/>
      <c r="B104" s="81"/>
      <c r="C104" s="82"/>
      <c r="D104" s="83"/>
      <c r="E104" s="83"/>
      <c r="F104" s="97"/>
      <c r="G104" s="85">
        <f>SUM(H104:N104)</f>
        <v>0</v>
      </c>
      <c r="H104" s="86">
        <f>_xlfn.IFS($E104&gt;0,VLOOKUP($F104,objets!$A$2:$L5004,6,FALSE)*$E104,$F104="",0,$E104="",VLOOKUP($F104,objets!$A$2:$L5004,6,FALSE))</f>
        <v>0</v>
      </c>
      <c r="I104" s="86">
        <f>_xlfn.IFS($E104&gt;0,VLOOKUP($F104,objets!$A$2:$L5004,6,FALSE)*$E104,$F104="",0,$E104="",VLOOKUP($F104,objets!$A$2:$L5004,6,FALSE))</f>
        <v>0</v>
      </c>
      <c r="J104" s="86">
        <f>_xlfn.IFS($E104&gt;0,VLOOKUP($F104,objets!$A$2:$L5004,6,FALSE)*$E104,$F104="",0,$E104="",VLOOKUP($F104,objets!$A$2:$L5004,6,FALSE))</f>
        <v>0</v>
      </c>
      <c r="K104" s="86">
        <f>_xlfn.IFS($E104&gt;0,VLOOKUP($F104,objets!$A$2:$L5004,6,FALSE)*$E104,$F104="",0,$E104="",VLOOKUP($F104,objets!$A$2:$L5004,6,FALSE))</f>
        <v>0</v>
      </c>
      <c r="L104" s="86">
        <f>_xlfn.IFS($E104&gt;0,VLOOKUP($F104,objets!$A$2:$L5004,6,FALSE)*$E104,$F104="",0,$E104="",VLOOKUP($F104,objets!$A$2:$L5004,6,FALSE))</f>
        <v>0</v>
      </c>
      <c r="M104" s="86">
        <f>_xlfn.IFS($E104&gt;0,VLOOKUP($F104,objets!$A$2:$L5004,6,FALSE)*$E104,$F104="",0,$E104="",VLOOKUP($F104,objets!$A$2:$L5004,6,FALSE))</f>
        <v>0</v>
      </c>
      <c r="N104" s="86">
        <f>_xlfn.IFS($E104&gt;0,VLOOKUP($F104,objets!$A$2:$L5004,6,FALSE)*$E104,$F104="",0,$E104="",VLOOKUP($F104,objets!$A$2:$L5004,6,FALSE))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>SUMPRODUCT(H104:N104,P104:V104)/SUM(H104:N104)</f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ht="34.5" customHeight="1" x14ac:dyDescent="0.25">
      <c r="A105" s="81"/>
      <c r="B105" s="81"/>
      <c r="C105" s="82"/>
      <c r="D105" s="83"/>
      <c r="E105" s="83"/>
      <c r="F105" s="84"/>
      <c r="G105" s="85">
        <f t="shared" ref="G105:G107" si="62">SUM(H105:N105)</f>
        <v>0</v>
      </c>
      <c r="H105" s="86">
        <f>_xlfn.IFS($E105&gt;0,VLOOKUP($F105,objets!$A$2:$L5005,6,FALSE)*$E105,$F105="",0,$E105="",VLOOKUP($F105,objets!$A$2:$L5005,6,FALSE))</f>
        <v>0</v>
      </c>
      <c r="I105" s="86">
        <f>_xlfn.IFS($E105&gt;0,VLOOKUP($F105,objets!$A$2:$L5005,6,FALSE)*$E105,$F105="",0,$E105="",VLOOKUP($F105,objets!$A$2:$L5005,6,FALSE))</f>
        <v>0</v>
      </c>
      <c r="J105" s="86">
        <f>_xlfn.IFS($E105&gt;0,VLOOKUP($F105,objets!$A$2:$L5005,6,FALSE)*$E105,$F105="",0,$E105="",VLOOKUP($F105,objets!$A$2:$L5005,6,FALSE))</f>
        <v>0</v>
      </c>
      <c r="K105" s="86">
        <f>_xlfn.IFS($E105&gt;0,VLOOKUP($F105,objets!$A$2:$L5005,6,FALSE)*$E105,$F105="",0,$E105="",VLOOKUP($F105,objets!$A$2:$L5005,6,FALSE))</f>
        <v>0</v>
      </c>
      <c r="L105" s="86">
        <f>_xlfn.IFS($E105&gt;0,VLOOKUP($F105,objets!$A$2:$L5005,6,FALSE)*$E105,$F105="",0,$E105="",VLOOKUP($F105,objets!$A$2:$L5005,6,FALSE))</f>
        <v>0</v>
      </c>
      <c r="M105" s="86">
        <f>_xlfn.IFS($E105&gt;0,VLOOKUP($F105,objets!$A$2:$L5005,6,FALSE)*$E105,$F105="",0,$E105="",VLOOKUP($F105,objets!$A$2:$L5005,6,FALSE))</f>
        <v>0</v>
      </c>
      <c r="N105" s="86">
        <f>_xlfn.IFS($E105&gt;0,VLOOKUP($F105,objets!$A$2:$L5005,6,FALSE)*$E105,$F105="",0,$E105="",VLOOKUP($F105,objets!$A$2:$L5005,6,FALSE))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ref="X105:X107" si="63">SUMPRODUCT(H105:N105,P105:V105)/SUM(H105:N105)</f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ht="34.5" customHeight="1" x14ac:dyDescent="0.25">
      <c r="A106" s="81"/>
      <c r="B106" s="81"/>
      <c r="C106" s="82"/>
      <c r="D106" s="83"/>
      <c r="E106" s="83"/>
      <c r="F106" s="84"/>
      <c r="G106" s="85">
        <f t="shared" si="62"/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 t="shared" si="63"/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ht="34.5" customHeight="1" x14ac:dyDescent="0.25">
      <c r="A107" s="81"/>
      <c r="B107" s="81"/>
      <c r="C107" s="82"/>
      <c r="D107" s="83"/>
      <c r="E107" s="83"/>
      <c r="F107" s="84"/>
      <c r="G107" s="85">
        <f t="shared" si="62"/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si="63"/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ht="34.5" customHeight="1" x14ac:dyDescent="0.25">
      <c r="A108" s="81"/>
      <c r="B108" s="81"/>
      <c r="C108" s="82"/>
      <c r="D108" s="83"/>
      <c r="E108" s="83"/>
      <c r="F108" s="97"/>
      <c r="G108" s="85">
        <f>SUM(H108:N108)</f>
        <v>0</v>
      </c>
      <c r="H108" s="86">
        <f>_xlfn.IFS($E108&gt;0,VLOOKUP($F108,objets!$A$2:$L5008,6,FALSE)*$E108,$F108="",0,$E108="",VLOOKUP($F108,objets!$A$2:$L5008,6,FALSE))</f>
        <v>0</v>
      </c>
      <c r="I108" s="86">
        <f>_xlfn.IFS($E108&gt;0,VLOOKUP($F108,objets!$A$2:$L5008,6,FALSE)*$E108,$F108="",0,$E108="",VLOOKUP($F108,objets!$A$2:$L5008,6,FALSE))</f>
        <v>0</v>
      </c>
      <c r="J108" s="86">
        <f>_xlfn.IFS($E108&gt;0,VLOOKUP($F108,objets!$A$2:$L5008,6,FALSE)*$E108,$F108="",0,$E108="",VLOOKUP($F108,objets!$A$2:$L5008,6,FALSE))</f>
        <v>0</v>
      </c>
      <c r="K108" s="86">
        <f>_xlfn.IFS($E108&gt;0,VLOOKUP($F108,objets!$A$2:$L5008,6,FALSE)*$E108,$F108="",0,$E108="",VLOOKUP($F108,objets!$A$2:$L5008,6,FALSE))</f>
        <v>0</v>
      </c>
      <c r="L108" s="86">
        <f>_xlfn.IFS($E108&gt;0,VLOOKUP($F108,objets!$A$2:$L5008,6,FALSE)*$E108,$F108="",0,$E108="",VLOOKUP($F108,objets!$A$2:$L5008,6,FALSE))</f>
        <v>0</v>
      </c>
      <c r="M108" s="86">
        <f>_xlfn.IFS($E108&gt;0,VLOOKUP($F108,objets!$A$2:$L5008,6,FALSE)*$E108,$F108="",0,$E108="",VLOOKUP($F108,objets!$A$2:$L5008,6,FALSE))</f>
        <v>0</v>
      </c>
      <c r="N108" s="86">
        <f>_xlfn.IFS($E108&gt;0,VLOOKUP($F108,objets!$A$2:$L5008,6,FALSE)*$E108,$F108="",0,$E108="",VLOOKUP($F108,objets!$A$2:$L5008,6,FALSE))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>SUMPRODUCT(H108:N108,P108:V108)/SUM(H108:N108)</f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ht="34.5" customHeight="1" x14ac:dyDescent="0.25">
      <c r="A109" s="81"/>
      <c r="B109" s="81"/>
      <c r="C109" s="82"/>
      <c r="D109" s="83"/>
      <c r="E109" s="83"/>
      <c r="F109" s="84"/>
      <c r="G109" s="85">
        <f t="shared" ref="G109" si="64">SUM(H109:N109)</f>
        <v>0</v>
      </c>
      <c r="H109" s="86">
        <f>_xlfn.IFS($E109&gt;0,VLOOKUP($F109,objets!$A$2:$L5009,6,FALSE)*$E109,$F109="",0,$E109="",VLOOKUP($F109,objets!$A$2:$L5009,6,FALSE))</f>
        <v>0</v>
      </c>
      <c r="I109" s="86">
        <f>_xlfn.IFS($E109&gt;0,VLOOKUP($F109,objets!$A$2:$L5009,6,FALSE)*$E109,$F109="",0,$E109="",VLOOKUP($F109,objets!$A$2:$L5009,6,FALSE))</f>
        <v>0</v>
      </c>
      <c r="J109" s="86">
        <f>_xlfn.IFS($E109&gt;0,VLOOKUP($F109,objets!$A$2:$L5009,6,FALSE)*$E109,$F109="",0,$E109="",VLOOKUP($F109,objets!$A$2:$L5009,6,FALSE))</f>
        <v>0</v>
      </c>
      <c r="K109" s="86">
        <f>_xlfn.IFS($E109&gt;0,VLOOKUP($F109,objets!$A$2:$L5009,6,FALSE)*$E109,$F109="",0,$E109="",VLOOKUP($F109,objets!$A$2:$L5009,6,FALSE))</f>
        <v>0</v>
      </c>
      <c r="L109" s="86">
        <f>_xlfn.IFS($E109&gt;0,VLOOKUP($F109,objets!$A$2:$L5009,6,FALSE)*$E109,$F109="",0,$E109="",VLOOKUP($F109,objets!$A$2:$L5009,6,FALSE))</f>
        <v>0</v>
      </c>
      <c r="M109" s="86">
        <f>_xlfn.IFS($E109&gt;0,VLOOKUP($F109,objets!$A$2:$L5009,6,FALSE)*$E109,$F109="",0,$E109="",VLOOKUP($F109,objets!$A$2:$L5009,6,FALSE))</f>
        <v>0</v>
      </c>
      <c r="N109" s="86">
        <f>_xlfn.IFS($E109&gt;0,VLOOKUP($F109,objets!$A$2:$L5009,6,FALSE)*$E109,$F109="",0,$E109="",VLOOKUP($F109,objets!$A$2:$L5009,6,FALSE))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ref="X109" si="65">SUMPRODUCT(H109:N109,P109:V109)/SUM(H109:N109)</f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ht="34.5" customHeight="1" x14ac:dyDescent="0.25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_xlfn.IFS($E110&gt;0,VLOOKUP($F110,objets!$A$2:$L5010,6,FALSE)*$E110,$F110="",0,$E110="",VLOOKUP($F110,objets!$A$2:$L5010,6,FALSE))</f>
        <v>0</v>
      </c>
      <c r="I110" s="86">
        <f>_xlfn.IFS($E110&gt;0,VLOOKUP($F110,objets!$A$2:$L5010,6,FALSE)*$E110,$F110="",0,$E110="",VLOOKUP($F110,objets!$A$2:$L5010,6,FALSE))</f>
        <v>0</v>
      </c>
      <c r="J110" s="86">
        <f>_xlfn.IFS($E110&gt;0,VLOOKUP($F110,objets!$A$2:$L5010,6,FALSE)*$E110,$F110="",0,$E110="",VLOOKUP($F110,objets!$A$2:$L5010,6,FALSE))</f>
        <v>0</v>
      </c>
      <c r="K110" s="86">
        <f>_xlfn.IFS($E110&gt;0,VLOOKUP($F110,objets!$A$2:$L5010,6,FALSE)*$E110,$F110="",0,$E110="",VLOOKUP($F110,objets!$A$2:$L5010,6,FALSE))</f>
        <v>0</v>
      </c>
      <c r="L110" s="86">
        <f>_xlfn.IFS($E110&gt;0,VLOOKUP($F110,objets!$A$2:$L5010,6,FALSE)*$E110,$F110="",0,$E110="",VLOOKUP($F110,objets!$A$2:$L5010,6,FALSE))</f>
        <v>0</v>
      </c>
      <c r="M110" s="86">
        <f>_xlfn.IFS($E110&gt;0,VLOOKUP($F110,objets!$A$2:$L5010,6,FALSE)*$E110,$F110="",0,$E110="",VLOOKUP($F110,objets!$A$2:$L5010,6,FALSE))</f>
        <v>0</v>
      </c>
      <c r="N110" s="86">
        <f>_xlfn.IFS($E110&gt;0,VLOOKUP($F110,objets!$A$2:$L5010,6,FALSE)*$E110,$F110="",0,$E110="",VLOOKUP($F110,objets!$A$2:$L5010,6,FALSE))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ht="34.5" customHeight="1" x14ac:dyDescent="0.25">
      <c r="A111" s="81"/>
      <c r="B111" s="81"/>
      <c r="C111" s="82"/>
      <c r="D111" s="83"/>
      <c r="E111" s="83"/>
      <c r="F111" s="84"/>
      <c r="G111" s="85">
        <f t="shared" ref="G111:G113" si="66">SUM(H111:N111)</f>
        <v>0</v>
      </c>
      <c r="H111" s="86">
        <f>_xlfn.IFS($E111&gt;0,VLOOKUP($F111,objets!$A$2:$L5011,6,FALSE)*$E111,$F111="",0,$E111="",VLOOKUP($F111,objets!$A$2:$L5011,6,FALSE))</f>
        <v>0</v>
      </c>
      <c r="I111" s="86">
        <f>_xlfn.IFS($E111&gt;0,VLOOKUP($F111,objets!$A$2:$L5011,6,FALSE)*$E111,$F111="",0,$E111="",VLOOKUP($F111,objets!$A$2:$L5011,6,FALSE))</f>
        <v>0</v>
      </c>
      <c r="J111" s="86">
        <f>_xlfn.IFS($E111&gt;0,VLOOKUP($F111,objets!$A$2:$L5011,6,FALSE)*$E111,$F111="",0,$E111="",VLOOKUP($F111,objets!$A$2:$L5011,6,FALSE))</f>
        <v>0</v>
      </c>
      <c r="K111" s="86">
        <f>_xlfn.IFS($E111&gt;0,VLOOKUP($F111,objets!$A$2:$L5011,6,FALSE)*$E111,$F111="",0,$E111="",VLOOKUP($F111,objets!$A$2:$L5011,6,FALSE))</f>
        <v>0</v>
      </c>
      <c r="L111" s="86">
        <f>_xlfn.IFS($E111&gt;0,VLOOKUP($F111,objets!$A$2:$L5011,6,FALSE)*$E111,$F111="",0,$E111="",VLOOKUP($F111,objets!$A$2:$L5011,6,FALSE))</f>
        <v>0</v>
      </c>
      <c r="M111" s="86">
        <f>_xlfn.IFS($E111&gt;0,VLOOKUP($F111,objets!$A$2:$L5011,6,FALSE)*$E111,$F111="",0,$E111="",VLOOKUP($F111,objets!$A$2:$L5011,6,FALSE))</f>
        <v>0</v>
      </c>
      <c r="N111" s="86">
        <f>_xlfn.IFS($E111&gt;0,VLOOKUP($F111,objets!$A$2:$L5011,6,FALSE)*$E111,$F111="",0,$E111="",VLOOKUP($F111,objets!$A$2:$L5011,6,FALSE))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:X113" si="67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ht="34.5" customHeight="1" x14ac:dyDescent="0.25">
      <c r="A112" s="81"/>
      <c r="B112" s="81"/>
      <c r="C112" s="82"/>
      <c r="D112" s="83"/>
      <c r="E112" s="83"/>
      <c r="F112" s="84"/>
      <c r="G112" s="85">
        <f t="shared" si="66"/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 t="shared" si="67"/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ht="34.5" customHeight="1" x14ac:dyDescent="0.25">
      <c r="A113" s="81"/>
      <c r="B113" s="81"/>
      <c r="C113" s="82"/>
      <c r="D113" s="83"/>
      <c r="E113" s="83"/>
      <c r="F113" s="84"/>
      <c r="G113" s="85">
        <f t="shared" si="66"/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si="67"/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ht="34.5" customHeight="1" x14ac:dyDescent="0.25">
      <c r="A114" s="81"/>
      <c r="B114" s="81"/>
      <c r="C114" s="82"/>
      <c r="D114" s="83"/>
      <c r="E114" s="83"/>
      <c r="F114" s="97"/>
      <c r="G114" s="85">
        <f>SUM(H114:N114)</f>
        <v>0</v>
      </c>
      <c r="H114" s="86">
        <f>_xlfn.IFS($E114&gt;0,VLOOKUP($F114,objets!$A$2:$L5014,6,FALSE)*$E114,$F114="",0,$E114="",VLOOKUP($F114,objets!$A$2:$L5014,6,FALSE))</f>
        <v>0</v>
      </c>
      <c r="I114" s="86">
        <f>_xlfn.IFS($E114&gt;0,VLOOKUP($F114,objets!$A$2:$L5014,6,FALSE)*$E114,$F114="",0,$E114="",VLOOKUP($F114,objets!$A$2:$L5014,6,FALSE))</f>
        <v>0</v>
      </c>
      <c r="J114" s="86">
        <f>_xlfn.IFS($E114&gt;0,VLOOKUP($F114,objets!$A$2:$L5014,6,FALSE)*$E114,$F114="",0,$E114="",VLOOKUP($F114,objets!$A$2:$L5014,6,FALSE))</f>
        <v>0</v>
      </c>
      <c r="K114" s="86">
        <f>_xlfn.IFS($E114&gt;0,VLOOKUP($F114,objets!$A$2:$L5014,6,FALSE)*$E114,$F114="",0,$E114="",VLOOKUP($F114,objets!$A$2:$L5014,6,FALSE))</f>
        <v>0</v>
      </c>
      <c r="L114" s="86">
        <f>_xlfn.IFS($E114&gt;0,VLOOKUP($F114,objets!$A$2:$L5014,6,FALSE)*$E114,$F114="",0,$E114="",VLOOKUP($F114,objets!$A$2:$L5014,6,FALSE))</f>
        <v>0</v>
      </c>
      <c r="M114" s="86">
        <f>_xlfn.IFS($E114&gt;0,VLOOKUP($F114,objets!$A$2:$L5014,6,FALSE)*$E114,$F114="",0,$E114="",VLOOKUP($F114,objets!$A$2:$L5014,6,FALSE))</f>
        <v>0</v>
      </c>
      <c r="N114" s="86">
        <f>_xlfn.IFS($E114&gt;0,VLOOKUP($F114,objets!$A$2:$L5014,6,FALSE)*$E114,$F114="",0,$E114="",VLOOKUP($F114,objets!$A$2:$L5014,6,FALSE))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>SUMPRODUCT(H114:N114,P114:V114)/SUM(H114:N114)</f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ht="34.5" customHeight="1" x14ac:dyDescent="0.25">
      <c r="A115" s="81"/>
      <c r="B115" s="81"/>
      <c r="C115" s="82"/>
      <c r="D115" s="83"/>
      <c r="E115" s="83"/>
      <c r="F115" s="84"/>
      <c r="G115" s="85">
        <f t="shared" ref="G115" si="68">SUM(H115:N115)</f>
        <v>0</v>
      </c>
      <c r="H115" s="86">
        <f>_xlfn.IFS($E115&gt;0,VLOOKUP($F115,objets!$A$2:$L5015,6,FALSE)*$E115,$F115="",0,$E115="",VLOOKUP($F115,objets!$A$2:$L5015,6,FALSE))</f>
        <v>0</v>
      </c>
      <c r="I115" s="86">
        <f>_xlfn.IFS($E115&gt;0,VLOOKUP($F115,objets!$A$2:$L5015,6,FALSE)*$E115,$F115="",0,$E115="",VLOOKUP($F115,objets!$A$2:$L5015,6,FALSE))</f>
        <v>0</v>
      </c>
      <c r="J115" s="86">
        <f>_xlfn.IFS($E115&gt;0,VLOOKUP($F115,objets!$A$2:$L5015,6,FALSE)*$E115,$F115="",0,$E115="",VLOOKUP($F115,objets!$A$2:$L5015,6,FALSE))</f>
        <v>0</v>
      </c>
      <c r="K115" s="86">
        <f>_xlfn.IFS($E115&gt;0,VLOOKUP($F115,objets!$A$2:$L5015,6,FALSE)*$E115,$F115="",0,$E115="",VLOOKUP($F115,objets!$A$2:$L5015,6,FALSE))</f>
        <v>0</v>
      </c>
      <c r="L115" s="86">
        <f>_xlfn.IFS($E115&gt;0,VLOOKUP($F115,objets!$A$2:$L5015,6,FALSE)*$E115,$F115="",0,$E115="",VLOOKUP($F115,objets!$A$2:$L5015,6,FALSE))</f>
        <v>0</v>
      </c>
      <c r="M115" s="86">
        <f>_xlfn.IFS($E115&gt;0,VLOOKUP($F115,objets!$A$2:$L5015,6,FALSE)*$E115,$F115="",0,$E115="",VLOOKUP($F115,objets!$A$2:$L5015,6,FALSE))</f>
        <v>0</v>
      </c>
      <c r="N115" s="86">
        <f>_xlfn.IFS($E115&gt;0,VLOOKUP($F115,objets!$A$2:$L5015,6,FALSE)*$E115,$F115="",0,$E115="",VLOOKUP($F115,objets!$A$2:$L5015,6,FALSE))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ref="X115" si="69">SUMPRODUCT(H115:N115,P115:V115)/SUM(H115:N115)</f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ht="34.5" customHeight="1" x14ac:dyDescent="0.25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_xlfn.IFS($E116&gt;0,VLOOKUP($F116,objets!$A$2:$L5016,6,FALSE)*$E116,$F116="",0,$E116="",VLOOKUP($F116,objets!$A$2:$L5016,6,FALSE))</f>
        <v>0</v>
      </c>
      <c r="I116" s="86">
        <f>_xlfn.IFS($E116&gt;0,VLOOKUP($F116,objets!$A$2:$L5016,6,FALSE)*$E116,$F116="",0,$E116="",VLOOKUP($F116,objets!$A$2:$L5016,6,FALSE))</f>
        <v>0</v>
      </c>
      <c r="J116" s="86">
        <f>_xlfn.IFS($E116&gt;0,VLOOKUP($F116,objets!$A$2:$L5016,6,FALSE)*$E116,$F116="",0,$E116="",VLOOKUP($F116,objets!$A$2:$L5016,6,FALSE))</f>
        <v>0</v>
      </c>
      <c r="K116" s="86">
        <f>_xlfn.IFS($E116&gt;0,VLOOKUP($F116,objets!$A$2:$L5016,6,FALSE)*$E116,$F116="",0,$E116="",VLOOKUP($F116,objets!$A$2:$L5016,6,FALSE))</f>
        <v>0</v>
      </c>
      <c r="L116" s="86">
        <f>_xlfn.IFS($E116&gt;0,VLOOKUP($F116,objets!$A$2:$L5016,6,FALSE)*$E116,$F116="",0,$E116="",VLOOKUP($F116,objets!$A$2:$L5016,6,FALSE))</f>
        <v>0</v>
      </c>
      <c r="M116" s="86">
        <f>_xlfn.IFS($E116&gt;0,VLOOKUP($F116,objets!$A$2:$L5016,6,FALSE)*$E116,$F116="",0,$E116="",VLOOKUP($F116,objets!$A$2:$L5016,6,FALSE))</f>
        <v>0</v>
      </c>
      <c r="N116" s="86">
        <f>_xlfn.IFS($E116&gt;0,VLOOKUP($F116,objets!$A$2:$L5016,6,FALSE)*$E116,$F116="",0,$E116="",VLOOKUP($F116,objets!$A$2:$L5016,6,FALSE))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ht="34.5" customHeight="1" x14ac:dyDescent="0.25">
      <c r="A117" s="81"/>
      <c r="B117" s="81"/>
      <c r="C117" s="82"/>
      <c r="D117" s="83"/>
      <c r="E117" s="83"/>
      <c r="F117" s="84"/>
      <c r="G117" s="85">
        <f t="shared" ref="G117:G119" si="70">SUM(H117:N117)</f>
        <v>0</v>
      </c>
      <c r="H117" s="86">
        <f>_xlfn.IFS($E117&gt;0,VLOOKUP($F117,objets!$A$2:$L5017,6,FALSE)*$E117,$F117="",0,$E117="",VLOOKUP($F117,objets!$A$2:$L5017,6,FALSE))</f>
        <v>0</v>
      </c>
      <c r="I117" s="86">
        <f>_xlfn.IFS($E117&gt;0,VLOOKUP($F117,objets!$A$2:$L5017,6,FALSE)*$E117,$F117="",0,$E117="",VLOOKUP($F117,objets!$A$2:$L5017,6,FALSE))</f>
        <v>0</v>
      </c>
      <c r="J117" s="86">
        <f>_xlfn.IFS($E117&gt;0,VLOOKUP($F117,objets!$A$2:$L5017,6,FALSE)*$E117,$F117="",0,$E117="",VLOOKUP($F117,objets!$A$2:$L5017,6,FALSE))</f>
        <v>0</v>
      </c>
      <c r="K117" s="86">
        <f>_xlfn.IFS($E117&gt;0,VLOOKUP($F117,objets!$A$2:$L5017,6,FALSE)*$E117,$F117="",0,$E117="",VLOOKUP($F117,objets!$A$2:$L5017,6,FALSE))</f>
        <v>0</v>
      </c>
      <c r="L117" s="86">
        <f>_xlfn.IFS($E117&gt;0,VLOOKUP($F117,objets!$A$2:$L5017,6,FALSE)*$E117,$F117="",0,$E117="",VLOOKUP($F117,objets!$A$2:$L5017,6,FALSE))</f>
        <v>0</v>
      </c>
      <c r="M117" s="86">
        <f>_xlfn.IFS($E117&gt;0,VLOOKUP($F117,objets!$A$2:$L5017,6,FALSE)*$E117,$F117="",0,$E117="",VLOOKUP($F117,objets!$A$2:$L5017,6,FALSE))</f>
        <v>0</v>
      </c>
      <c r="N117" s="86">
        <f>_xlfn.IFS($E117&gt;0,VLOOKUP($F117,objets!$A$2:$L5017,6,FALSE)*$E117,$F117="",0,$E117="",VLOOKUP($F117,objets!$A$2:$L5017,6,FALSE))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:X119" si="71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ht="34.5" customHeight="1" x14ac:dyDescent="0.25">
      <c r="A118" s="81"/>
      <c r="B118" s="81"/>
      <c r="C118" s="82"/>
      <c r="D118" s="83"/>
      <c r="E118" s="83"/>
      <c r="F118" s="84"/>
      <c r="G118" s="85">
        <f t="shared" si="70"/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 t="shared" si="71"/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ht="34.5" customHeight="1" x14ac:dyDescent="0.25">
      <c r="A119" s="81"/>
      <c r="B119" s="81"/>
      <c r="C119" s="82"/>
      <c r="D119" s="83"/>
      <c r="E119" s="83"/>
      <c r="F119" s="84"/>
      <c r="G119" s="85">
        <f t="shared" si="70"/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si="71"/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ht="34.5" customHeight="1" x14ac:dyDescent="0.25">
      <c r="A120" s="81"/>
      <c r="B120" s="81"/>
      <c r="C120" s="82"/>
      <c r="D120" s="83"/>
      <c r="E120" s="83"/>
      <c r="F120" s="97"/>
      <c r="G120" s="85">
        <f>SUM(H120:N120)</f>
        <v>0</v>
      </c>
      <c r="H120" s="86">
        <f>_xlfn.IFS($E120&gt;0,VLOOKUP($F120,objets!$A$2:$L5020,6,FALSE)*$E120,$F120="",0,$E120="",VLOOKUP($F120,objets!$A$2:$L5020,6,FALSE))</f>
        <v>0</v>
      </c>
      <c r="I120" s="86">
        <f>_xlfn.IFS($E120&gt;0,VLOOKUP($F120,objets!$A$2:$L5020,6,FALSE)*$E120,$F120="",0,$E120="",VLOOKUP($F120,objets!$A$2:$L5020,6,FALSE))</f>
        <v>0</v>
      </c>
      <c r="J120" s="86">
        <f>_xlfn.IFS($E120&gt;0,VLOOKUP($F120,objets!$A$2:$L5020,6,FALSE)*$E120,$F120="",0,$E120="",VLOOKUP($F120,objets!$A$2:$L5020,6,FALSE))</f>
        <v>0</v>
      </c>
      <c r="K120" s="86">
        <f>_xlfn.IFS($E120&gt;0,VLOOKUP($F120,objets!$A$2:$L5020,6,FALSE)*$E120,$F120="",0,$E120="",VLOOKUP($F120,objets!$A$2:$L5020,6,FALSE))</f>
        <v>0</v>
      </c>
      <c r="L120" s="86">
        <f>_xlfn.IFS($E120&gt;0,VLOOKUP($F120,objets!$A$2:$L5020,6,FALSE)*$E120,$F120="",0,$E120="",VLOOKUP($F120,objets!$A$2:$L5020,6,FALSE))</f>
        <v>0</v>
      </c>
      <c r="M120" s="86">
        <f>_xlfn.IFS($E120&gt;0,VLOOKUP($F120,objets!$A$2:$L5020,6,FALSE)*$E120,$F120="",0,$E120="",VLOOKUP($F120,objets!$A$2:$L5020,6,FALSE))</f>
        <v>0</v>
      </c>
      <c r="N120" s="86">
        <f>_xlfn.IFS($E120&gt;0,VLOOKUP($F120,objets!$A$2:$L5020,6,FALSE)*$E120,$F120="",0,$E120="",VLOOKUP($F120,objets!$A$2:$L5020,6,FALSE))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>SUMPRODUCT(H120:N120,P120:V120)/SUM(H120:N120)</f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ht="34.5" customHeight="1" x14ac:dyDescent="0.25">
      <c r="A121" s="81"/>
      <c r="B121" s="81"/>
      <c r="C121" s="82"/>
      <c r="D121" s="83"/>
      <c r="E121" s="83"/>
      <c r="F121" s="84"/>
      <c r="G121" s="85">
        <f t="shared" ref="G121" si="72">SUM(H121:N121)</f>
        <v>0</v>
      </c>
      <c r="H121" s="86">
        <f>_xlfn.IFS($E121&gt;0,VLOOKUP($F121,objets!$A$2:$L5021,6,FALSE)*$E121,$F121="",0,$E121="",VLOOKUP($F121,objets!$A$2:$L5021,6,FALSE))</f>
        <v>0</v>
      </c>
      <c r="I121" s="86">
        <f>_xlfn.IFS($E121&gt;0,VLOOKUP($F121,objets!$A$2:$L5021,6,FALSE)*$E121,$F121="",0,$E121="",VLOOKUP($F121,objets!$A$2:$L5021,6,FALSE))</f>
        <v>0</v>
      </c>
      <c r="J121" s="86">
        <f>_xlfn.IFS($E121&gt;0,VLOOKUP($F121,objets!$A$2:$L5021,6,FALSE)*$E121,$F121="",0,$E121="",VLOOKUP($F121,objets!$A$2:$L5021,6,FALSE))</f>
        <v>0</v>
      </c>
      <c r="K121" s="86">
        <f>_xlfn.IFS($E121&gt;0,VLOOKUP($F121,objets!$A$2:$L5021,6,FALSE)*$E121,$F121="",0,$E121="",VLOOKUP($F121,objets!$A$2:$L5021,6,FALSE))</f>
        <v>0</v>
      </c>
      <c r="L121" s="86">
        <f>_xlfn.IFS($E121&gt;0,VLOOKUP($F121,objets!$A$2:$L5021,6,FALSE)*$E121,$F121="",0,$E121="",VLOOKUP($F121,objets!$A$2:$L5021,6,FALSE))</f>
        <v>0</v>
      </c>
      <c r="M121" s="86">
        <f>_xlfn.IFS($E121&gt;0,VLOOKUP($F121,objets!$A$2:$L5021,6,FALSE)*$E121,$F121="",0,$E121="",VLOOKUP($F121,objets!$A$2:$L5021,6,FALSE))</f>
        <v>0</v>
      </c>
      <c r="N121" s="86">
        <f>_xlfn.IFS($E121&gt;0,VLOOKUP($F121,objets!$A$2:$L5021,6,FALSE)*$E121,$F121="",0,$E121="",VLOOKUP($F121,objets!$A$2:$L5021,6,FALSE))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ref="X121" si="73">SUMPRODUCT(H121:N121,P121:V121)/SUM(H121:N121)</f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ht="34.5" customHeight="1" x14ac:dyDescent="0.25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_xlfn.IFS($E122&gt;0,VLOOKUP($F122,objets!$A$2:$L5022,6,FALSE)*$E122,$F122="",0,$E122="",VLOOKUP($F122,objets!$A$2:$L5022,6,FALSE))</f>
        <v>0</v>
      </c>
      <c r="I122" s="86">
        <f>_xlfn.IFS($E122&gt;0,VLOOKUP($F122,objets!$A$2:$L5022,6,FALSE)*$E122,$F122="",0,$E122="",VLOOKUP($F122,objets!$A$2:$L5022,6,FALSE))</f>
        <v>0</v>
      </c>
      <c r="J122" s="86">
        <f>_xlfn.IFS($E122&gt;0,VLOOKUP($F122,objets!$A$2:$L5022,6,FALSE)*$E122,$F122="",0,$E122="",VLOOKUP($F122,objets!$A$2:$L5022,6,FALSE))</f>
        <v>0</v>
      </c>
      <c r="K122" s="86">
        <f>_xlfn.IFS($E122&gt;0,VLOOKUP($F122,objets!$A$2:$L5022,6,FALSE)*$E122,$F122="",0,$E122="",VLOOKUP($F122,objets!$A$2:$L5022,6,FALSE))</f>
        <v>0</v>
      </c>
      <c r="L122" s="86">
        <f>_xlfn.IFS($E122&gt;0,VLOOKUP($F122,objets!$A$2:$L5022,6,FALSE)*$E122,$F122="",0,$E122="",VLOOKUP($F122,objets!$A$2:$L5022,6,FALSE))</f>
        <v>0</v>
      </c>
      <c r="M122" s="86">
        <f>_xlfn.IFS($E122&gt;0,VLOOKUP($F122,objets!$A$2:$L5022,6,FALSE)*$E122,$F122="",0,$E122="",VLOOKUP($F122,objets!$A$2:$L5022,6,FALSE))</f>
        <v>0</v>
      </c>
      <c r="N122" s="86">
        <f>_xlfn.IFS($E122&gt;0,VLOOKUP($F122,objets!$A$2:$L5022,6,FALSE)*$E122,$F122="",0,$E122="",VLOOKUP($F122,objets!$A$2:$L5022,6,FALSE))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ht="34.5" customHeight="1" x14ac:dyDescent="0.25">
      <c r="A123" s="81"/>
      <c r="B123" s="81"/>
      <c r="C123" s="82"/>
      <c r="D123" s="83"/>
      <c r="E123" s="83"/>
      <c r="F123" s="84"/>
      <c r="G123" s="85">
        <f t="shared" ref="G123:G125" si="74">SUM(H123:N123)</f>
        <v>0</v>
      </c>
      <c r="H123" s="86">
        <f>_xlfn.IFS($E123&gt;0,VLOOKUP($F123,objets!$A$2:$L5023,6,FALSE)*$E123,$F123="",0,$E123="",VLOOKUP($F123,objets!$A$2:$L5023,6,FALSE))</f>
        <v>0</v>
      </c>
      <c r="I123" s="86">
        <f>_xlfn.IFS($E123&gt;0,VLOOKUP($F123,objets!$A$2:$L5023,6,FALSE)*$E123,$F123="",0,$E123="",VLOOKUP($F123,objets!$A$2:$L5023,6,FALSE))</f>
        <v>0</v>
      </c>
      <c r="J123" s="86">
        <f>_xlfn.IFS($E123&gt;0,VLOOKUP($F123,objets!$A$2:$L5023,6,FALSE)*$E123,$F123="",0,$E123="",VLOOKUP($F123,objets!$A$2:$L5023,6,FALSE))</f>
        <v>0</v>
      </c>
      <c r="K123" s="86">
        <f>_xlfn.IFS($E123&gt;0,VLOOKUP($F123,objets!$A$2:$L5023,6,FALSE)*$E123,$F123="",0,$E123="",VLOOKUP($F123,objets!$A$2:$L5023,6,FALSE))</f>
        <v>0</v>
      </c>
      <c r="L123" s="86">
        <f>_xlfn.IFS($E123&gt;0,VLOOKUP($F123,objets!$A$2:$L5023,6,FALSE)*$E123,$F123="",0,$E123="",VLOOKUP($F123,objets!$A$2:$L5023,6,FALSE))</f>
        <v>0</v>
      </c>
      <c r="M123" s="86">
        <f>_xlfn.IFS($E123&gt;0,VLOOKUP($F123,objets!$A$2:$L5023,6,FALSE)*$E123,$F123="",0,$E123="",VLOOKUP($F123,objets!$A$2:$L5023,6,FALSE))</f>
        <v>0</v>
      </c>
      <c r="N123" s="86">
        <f>_xlfn.IFS($E123&gt;0,VLOOKUP($F123,objets!$A$2:$L5023,6,FALSE)*$E123,$F123="",0,$E123="",VLOOKUP($F123,objets!$A$2:$L5023,6,FALSE))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:X127" si="75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ht="34.5" customHeight="1" x14ac:dyDescent="0.25">
      <c r="A124" s="81"/>
      <c r="B124" s="81"/>
      <c r="C124" s="82"/>
      <c r="D124" s="83"/>
      <c r="E124" s="83"/>
      <c r="F124" s="84"/>
      <c r="G124" s="85">
        <f t="shared" si="74"/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 t="shared" si="75"/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ht="34.5" customHeight="1" x14ac:dyDescent="0.25">
      <c r="A125" s="81"/>
      <c r="B125" s="81"/>
      <c r="C125" s="82"/>
      <c r="D125" s="83"/>
      <c r="E125" s="83"/>
      <c r="F125" s="84"/>
      <c r="G125" s="85">
        <f t="shared" si="74"/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si="75"/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ht="34.5" customHeight="1" x14ac:dyDescent="0.25">
      <c r="A126" s="81"/>
      <c r="B126" s="81"/>
      <c r="C126" s="82"/>
      <c r="D126" s="83"/>
      <c r="E126" s="83"/>
      <c r="F126" s="84"/>
      <c r="G126" s="85">
        <f t="shared" ref="G126:G127" si="76">SUM(H126:N126)</f>
        <v>0</v>
      </c>
      <c r="H126" s="86">
        <f>_xlfn.IFS($E126&gt;0,VLOOKUP($F126,objets!$A$2:$L5018,6,FALSE)*$E126,$F126="",0,$E126="",VLOOKUP($F126,objets!$A$2:$L5018,6,FALSE))</f>
        <v>0</v>
      </c>
      <c r="I126" s="86">
        <f>_xlfn.IFS($E126&gt;0,VLOOKUP($F126,objets!$A$2:$L5018,6,FALSE)*$E126,$F126="",0,$E126="",VLOOKUP($F126,objets!$A$2:$L5018,6,FALSE))</f>
        <v>0</v>
      </c>
      <c r="J126" s="86">
        <f>_xlfn.IFS($E126&gt;0,VLOOKUP($F126,objets!$A$2:$L5018,6,FALSE)*$E126,$F126="",0,$E126="",VLOOKUP($F126,objets!$A$2:$L5018,6,FALSE))</f>
        <v>0</v>
      </c>
      <c r="K126" s="86">
        <f>_xlfn.IFS($E126&gt;0,VLOOKUP($F126,objets!$A$2:$L5018,6,FALSE)*$E126,$F126="",0,$E126="",VLOOKUP($F126,objets!$A$2:$L5018,6,FALSE))</f>
        <v>0</v>
      </c>
      <c r="L126" s="86">
        <f>_xlfn.IFS($E126&gt;0,VLOOKUP($F126,objets!$A$2:$L5018,6,FALSE)*$E126,$F126="",0,$E126="",VLOOKUP($F126,objets!$A$2:$L5018,6,FALSE))</f>
        <v>0</v>
      </c>
      <c r="M126" s="86">
        <f>_xlfn.IFS($E126&gt;0,VLOOKUP($F126,objets!$A$2:$L5018,6,FALSE)*$E126,$F126="",0,$E126="",VLOOKUP($F126,objets!$A$2:$L5018,6,FALSE))</f>
        <v>0</v>
      </c>
      <c r="N126" s="86">
        <f>_xlfn.IFS($E126&gt;0,VLOOKUP($F126,objets!$A$2:$L5018,6,FALSE)*$E126,$F126="",0,$E126="",VLOOKUP($F126,objets!$A$2:$L5018,6,FALSE))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ht="34.5" customHeight="1" x14ac:dyDescent="0.25">
      <c r="A127" s="81"/>
      <c r="B127" s="81"/>
      <c r="C127" s="82"/>
      <c r="D127" s="83"/>
      <c r="E127" s="83"/>
      <c r="F127" s="84"/>
      <c r="G127" s="85">
        <f t="shared" si="76"/>
        <v>0</v>
      </c>
      <c r="H127" s="86">
        <f>_xlfn.IFS($E127&gt;0,VLOOKUP($F127,objets!$A$2:$L5027,6,FALSE)*$E127,$F127="",0,$E127="",VLOOKUP($F127,objets!$A$2:$L5027,6,FALSE))</f>
        <v>0</v>
      </c>
      <c r="I127" s="86">
        <f>_xlfn.IFS($E127&gt;0,VLOOKUP($F127,objets!$A$2:$L5027,6,FALSE)*$E127,$F127="",0,$E127="",VLOOKUP($F127,objets!$A$2:$L5027,6,FALSE))</f>
        <v>0</v>
      </c>
      <c r="J127" s="86">
        <f>_xlfn.IFS($E127&gt;0,VLOOKUP($F127,objets!$A$2:$L5027,6,FALSE)*$E127,$F127="",0,$E127="",VLOOKUP($F127,objets!$A$2:$L5027,6,FALSE))</f>
        <v>0</v>
      </c>
      <c r="K127" s="86">
        <f>_xlfn.IFS($E127&gt;0,VLOOKUP($F127,objets!$A$2:$L5027,6,FALSE)*$E127,$F127="",0,$E127="",VLOOKUP($F127,objets!$A$2:$L5027,6,FALSE))</f>
        <v>0</v>
      </c>
      <c r="L127" s="86">
        <f>_xlfn.IFS($E127&gt;0,VLOOKUP($F127,objets!$A$2:$L5027,6,FALSE)*$E127,$F127="",0,$E127="",VLOOKUP($F127,objets!$A$2:$L5027,6,FALSE))</f>
        <v>0</v>
      </c>
      <c r="M127" s="86">
        <f>_xlfn.IFS($E127&gt;0,VLOOKUP($F127,objets!$A$2:$L5027,6,FALSE)*$E127,$F127="",0,$E127="",VLOOKUP($F127,objets!$A$2:$L5027,6,FALSE))</f>
        <v>0</v>
      </c>
      <c r="N127" s="86">
        <f>_xlfn.IFS($E127&gt;0,VLOOKUP($F127,objets!$A$2:$L5027,6,FALSE)*$E127,$F127="",0,$E127="",VLOOKUP($F127,objets!$A$2:$L5027,6,FALSE))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ht="34.5" customHeight="1" x14ac:dyDescent="0.25">
      <c r="A128" s="81"/>
      <c r="B128" s="81"/>
      <c r="C128" s="82"/>
      <c r="D128" s="83"/>
      <c r="E128" s="83"/>
      <c r="F128" s="97"/>
      <c r="G128" s="85">
        <f>SUM(H128:N128)</f>
        <v>0</v>
      </c>
      <c r="H128" s="86">
        <f>_xlfn.IFS($E128&gt;0,VLOOKUP($F128,objets!$A$2:$L5028,6,FALSE)*$E128,$F128="",0,$E128="",VLOOKUP($F128,objets!$A$2:$L5028,6,FALSE))</f>
        <v>0</v>
      </c>
      <c r="I128" s="86">
        <f>_xlfn.IFS($E128&gt;0,VLOOKUP($F128,objets!$A$2:$L5028,6,FALSE)*$E128,$F128="",0,$E128="",VLOOKUP($F128,objets!$A$2:$L5028,6,FALSE))</f>
        <v>0</v>
      </c>
      <c r="J128" s="86">
        <f>_xlfn.IFS($E128&gt;0,VLOOKUP($F128,objets!$A$2:$L5028,6,FALSE)*$E128,$F128="",0,$E128="",VLOOKUP($F128,objets!$A$2:$L5028,6,FALSE))</f>
        <v>0</v>
      </c>
      <c r="K128" s="86">
        <f>_xlfn.IFS($E128&gt;0,VLOOKUP($F128,objets!$A$2:$L5028,6,FALSE)*$E128,$F128="",0,$E128="",VLOOKUP($F128,objets!$A$2:$L5028,6,FALSE))</f>
        <v>0</v>
      </c>
      <c r="L128" s="86">
        <f>_xlfn.IFS($E128&gt;0,VLOOKUP($F128,objets!$A$2:$L5028,6,FALSE)*$E128,$F128="",0,$E128="",VLOOKUP($F128,objets!$A$2:$L5028,6,FALSE))</f>
        <v>0</v>
      </c>
      <c r="M128" s="86">
        <f>_xlfn.IFS($E128&gt;0,VLOOKUP($F128,objets!$A$2:$L5028,6,FALSE)*$E128,$F128="",0,$E128="",VLOOKUP($F128,objets!$A$2:$L5028,6,FALSE))</f>
        <v>0</v>
      </c>
      <c r="N128" s="86">
        <f>_xlfn.IFS($E128&gt;0,VLOOKUP($F128,objets!$A$2:$L5028,6,FALSE)*$E128,$F128="",0,$E128="",VLOOKUP($F128,objets!$A$2:$L5028,6,FALSE))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>SUMPRODUCT(H128:N128,P128:V128)/SUM(H128:N128)</f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ht="34.5" customHeight="1" x14ac:dyDescent="0.25">
      <c r="A129" s="81"/>
      <c r="B129" s="81"/>
      <c r="C129" s="82"/>
      <c r="D129" s="83"/>
      <c r="E129" s="83"/>
      <c r="F129" s="84"/>
      <c r="G129" s="85">
        <f t="shared" ref="G129:G131" si="77">SUM(H129:N129)</f>
        <v>0</v>
      </c>
      <c r="H129" s="86">
        <f>_xlfn.IFS($E129&gt;0,VLOOKUP($F129,objets!$A$2:$L5029,6,FALSE)*$E129,$F129="",0,$E129="",VLOOKUP($F129,objets!$A$2:$L5029,6,FALSE))</f>
        <v>0</v>
      </c>
      <c r="I129" s="86">
        <f>_xlfn.IFS($E129&gt;0,VLOOKUP($F129,objets!$A$2:$L5029,6,FALSE)*$E129,$F129="",0,$E129="",VLOOKUP($F129,objets!$A$2:$L5029,6,FALSE))</f>
        <v>0</v>
      </c>
      <c r="J129" s="86">
        <f>_xlfn.IFS($E129&gt;0,VLOOKUP($F129,objets!$A$2:$L5029,6,FALSE)*$E129,$F129="",0,$E129="",VLOOKUP($F129,objets!$A$2:$L5029,6,FALSE))</f>
        <v>0</v>
      </c>
      <c r="K129" s="86">
        <f>_xlfn.IFS($E129&gt;0,VLOOKUP($F129,objets!$A$2:$L5029,6,FALSE)*$E129,$F129="",0,$E129="",VLOOKUP($F129,objets!$A$2:$L5029,6,FALSE))</f>
        <v>0</v>
      </c>
      <c r="L129" s="86">
        <f>_xlfn.IFS($E129&gt;0,VLOOKUP($F129,objets!$A$2:$L5029,6,FALSE)*$E129,$F129="",0,$E129="",VLOOKUP($F129,objets!$A$2:$L5029,6,FALSE))</f>
        <v>0</v>
      </c>
      <c r="M129" s="86">
        <f>_xlfn.IFS($E129&gt;0,VLOOKUP($F129,objets!$A$2:$L5029,6,FALSE)*$E129,$F129="",0,$E129="",VLOOKUP($F129,objets!$A$2:$L5029,6,FALSE))</f>
        <v>0</v>
      </c>
      <c r="N129" s="86">
        <f>_xlfn.IFS($E129&gt;0,VLOOKUP($F129,objets!$A$2:$L5029,6,FALSE)*$E129,$F129="",0,$E129="",VLOOKUP($F129,objets!$A$2:$L5029,6,FALSE))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ref="X129:X131" si="78">SUMPRODUCT(H129:N129,P129:V129)/SUM(H129:N129)</f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ht="34.5" customHeight="1" x14ac:dyDescent="0.25">
      <c r="A130" s="81"/>
      <c r="B130" s="81"/>
      <c r="C130" s="82"/>
      <c r="D130" s="83"/>
      <c r="E130" s="83"/>
      <c r="F130" s="84"/>
      <c r="G130" s="85">
        <f t="shared" si="77"/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 t="shared" si="78"/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ht="34.5" customHeight="1" x14ac:dyDescent="0.25">
      <c r="A131" s="81"/>
      <c r="B131" s="81"/>
      <c r="C131" s="82"/>
      <c r="D131" s="83"/>
      <c r="E131" s="83"/>
      <c r="F131" s="84"/>
      <c r="G131" s="85">
        <f t="shared" si="77"/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si="78"/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ht="34.5" customHeight="1" x14ac:dyDescent="0.25">
      <c r="A132" s="81"/>
      <c r="B132" s="81"/>
      <c r="C132" s="82"/>
      <c r="D132" s="83"/>
      <c r="E132" s="83"/>
      <c r="F132" s="97"/>
      <c r="G132" s="85">
        <f>SUM(H132:N132)</f>
        <v>0</v>
      </c>
      <c r="H132" s="86">
        <f>_xlfn.IFS($E132&gt;0,VLOOKUP($F132,objets!$A$2:$L5032,6,FALSE)*$E132,$F132="",0,$E132="",VLOOKUP($F132,objets!$A$2:$L5032,6,FALSE))</f>
        <v>0</v>
      </c>
      <c r="I132" s="86">
        <f>_xlfn.IFS($E132&gt;0,VLOOKUP($F132,objets!$A$2:$L5032,6,FALSE)*$E132,$F132="",0,$E132="",VLOOKUP($F132,objets!$A$2:$L5032,6,FALSE))</f>
        <v>0</v>
      </c>
      <c r="J132" s="86">
        <f>_xlfn.IFS($E132&gt;0,VLOOKUP($F132,objets!$A$2:$L5032,6,FALSE)*$E132,$F132="",0,$E132="",VLOOKUP($F132,objets!$A$2:$L5032,6,FALSE))</f>
        <v>0</v>
      </c>
      <c r="K132" s="86">
        <f>_xlfn.IFS($E132&gt;0,VLOOKUP($F132,objets!$A$2:$L5032,6,FALSE)*$E132,$F132="",0,$E132="",VLOOKUP($F132,objets!$A$2:$L5032,6,FALSE))</f>
        <v>0</v>
      </c>
      <c r="L132" s="86">
        <f>_xlfn.IFS($E132&gt;0,VLOOKUP($F132,objets!$A$2:$L5032,6,FALSE)*$E132,$F132="",0,$E132="",VLOOKUP($F132,objets!$A$2:$L5032,6,FALSE))</f>
        <v>0</v>
      </c>
      <c r="M132" s="86">
        <f>_xlfn.IFS($E132&gt;0,VLOOKUP($F132,objets!$A$2:$L5032,6,FALSE)*$E132,$F132="",0,$E132="",VLOOKUP($F132,objets!$A$2:$L5032,6,FALSE))</f>
        <v>0</v>
      </c>
      <c r="N132" s="86">
        <f>_xlfn.IFS($E132&gt;0,VLOOKUP($F132,objets!$A$2:$L5032,6,FALSE)*$E132,$F132="",0,$E132="",VLOOKUP($F132,objets!$A$2:$L5032,6,FALSE))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>SUMPRODUCT(H132:N132,P132:V132)/SUM(H132:N132)</f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ht="34.5" customHeight="1" x14ac:dyDescent="0.25">
      <c r="A133" s="81"/>
      <c r="B133" s="81"/>
      <c r="C133" s="82"/>
      <c r="D133" s="83"/>
      <c r="E133" s="83"/>
      <c r="F133" s="84"/>
      <c r="G133" s="85">
        <f t="shared" ref="G133" si="79">SUM(H133:N133)</f>
        <v>0</v>
      </c>
      <c r="H133" s="86">
        <f>_xlfn.IFS($E133&gt;0,VLOOKUP($F133,objets!$A$2:$L5033,6,FALSE)*$E133,$F133="",0,$E133="",VLOOKUP($F133,objets!$A$2:$L5033,6,FALSE))</f>
        <v>0</v>
      </c>
      <c r="I133" s="86">
        <f>_xlfn.IFS($E133&gt;0,VLOOKUP($F133,objets!$A$2:$L5033,6,FALSE)*$E133,$F133="",0,$E133="",VLOOKUP($F133,objets!$A$2:$L5033,6,FALSE))</f>
        <v>0</v>
      </c>
      <c r="J133" s="86">
        <f>_xlfn.IFS($E133&gt;0,VLOOKUP($F133,objets!$A$2:$L5033,6,FALSE)*$E133,$F133="",0,$E133="",VLOOKUP($F133,objets!$A$2:$L5033,6,FALSE))</f>
        <v>0</v>
      </c>
      <c r="K133" s="86">
        <f>_xlfn.IFS($E133&gt;0,VLOOKUP($F133,objets!$A$2:$L5033,6,FALSE)*$E133,$F133="",0,$E133="",VLOOKUP($F133,objets!$A$2:$L5033,6,FALSE))</f>
        <v>0</v>
      </c>
      <c r="L133" s="86">
        <f>_xlfn.IFS($E133&gt;0,VLOOKUP($F133,objets!$A$2:$L5033,6,FALSE)*$E133,$F133="",0,$E133="",VLOOKUP($F133,objets!$A$2:$L5033,6,FALSE))</f>
        <v>0</v>
      </c>
      <c r="M133" s="86">
        <f>_xlfn.IFS($E133&gt;0,VLOOKUP($F133,objets!$A$2:$L5033,6,FALSE)*$E133,$F133="",0,$E133="",VLOOKUP($F133,objets!$A$2:$L5033,6,FALSE))</f>
        <v>0</v>
      </c>
      <c r="N133" s="86">
        <f>_xlfn.IFS($E133&gt;0,VLOOKUP($F133,objets!$A$2:$L5033,6,FALSE)*$E133,$F133="",0,$E133="",VLOOKUP($F133,objets!$A$2:$L5033,6,FALSE))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ref="X133" si="80">SUMPRODUCT(H133:N133,P133:V133)/SUM(H133:N133)</f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ht="34.5" customHeight="1" x14ac:dyDescent="0.25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_xlfn.IFS($E134&gt;0,VLOOKUP($F134,objets!$A$2:$L5034,6,FALSE)*$E134,$F134="",0,$E134="",VLOOKUP($F134,objets!$A$2:$L5034,6,FALSE))</f>
        <v>0</v>
      </c>
      <c r="I134" s="86">
        <f>_xlfn.IFS($E134&gt;0,VLOOKUP($F134,objets!$A$2:$L5034,6,FALSE)*$E134,$F134="",0,$E134="",VLOOKUP($F134,objets!$A$2:$L5034,6,FALSE))</f>
        <v>0</v>
      </c>
      <c r="J134" s="86">
        <f>_xlfn.IFS($E134&gt;0,VLOOKUP($F134,objets!$A$2:$L5034,6,FALSE)*$E134,$F134="",0,$E134="",VLOOKUP($F134,objets!$A$2:$L5034,6,FALSE))</f>
        <v>0</v>
      </c>
      <c r="K134" s="86">
        <f>_xlfn.IFS($E134&gt;0,VLOOKUP($F134,objets!$A$2:$L5034,6,FALSE)*$E134,$F134="",0,$E134="",VLOOKUP($F134,objets!$A$2:$L5034,6,FALSE))</f>
        <v>0</v>
      </c>
      <c r="L134" s="86">
        <f>_xlfn.IFS($E134&gt;0,VLOOKUP($F134,objets!$A$2:$L5034,6,FALSE)*$E134,$F134="",0,$E134="",VLOOKUP($F134,objets!$A$2:$L5034,6,FALSE))</f>
        <v>0</v>
      </c>
      <c r="M134" s="86">
        <f>_xlfn.IFS($E134&gt;0,VLOOKUP($F134,objets!$A$2:$L5034,6,FALSE)*$E134,$F134="",0,$E134="",VLOOKUP($F134,objets!$A$2:$L5034,6,FALSE))</f>
        <v>0</v>
      </c>
      <c r="N134" s="86">
        <f>_xlfn.IFS($E134&gt;0,VLOOKUP($F134,objets!$A$2:$L5034,6,FALSE)*$E134,$F134="",0,$E134="",VLOOKUP($F134,objets!$A$2:$L5034,6,FALSE))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ht="34.5" customHeight="1" x14ac:dyDescent="0.25">
      <c r="A135" s="81"/>
      <c r="B135" s="81"/>
      <c r="C135" s="82"/>
      <c r="D135" s="83"/>
      <c r="E135" s="83"/>
      <c r="F135" s="84"/>
      <c r="G135" s="85">
        <f t="shared" ref="G135:G137" si="81">SUM(H135:N135)</f>
        <v>0</v>
      </c>
      <c r="H135" s="86">
        <f>_xlfn.IFS($E135&gt;0,VLOOKUP($F135,objets!$A$2:$L5035,6,FALSE)*$E135,$F135="",0,$E135="",VLOOKUP($F135,objets!$A$2:$L5035,6,FALSE))</f>
        <v>0</v>
      </c>
      <c r="I135" s="86">
        <f>_xlfn.IFS($E135&gt;0,VLOOKUP($F135,objets!$A$2:$L5035,6,FALSE)*$E135,$F135="",0,$E135="",VLOOKUP($F135,objets!$A$2:$L5035,6,FALSE))</f>
        <v>0</v>
      </c>
      <c r="J135" s="86">
        <f>_xlfn.IFS($E135&gt;0,VLOOKUP($F135,objets!$A$2:$L5035,6,FALSE)*$E135,$F135="",0,$E135="",VLOOKUP($F135,objets!$A$2:$L5035,6,FALSE))</f>
        <v>0</v>
      </c>
      <c r="K135" s="86">
        <f>_xlfn.IFS($E135&gt;0,VLOOKUP($F135,objets!$A$2:$L5035,6,FALSE)*$E135,$F135="",0,$E135="",VLOOKUP($F135,objets!$A$2:$L5035,6,FALSE))</f>
        <v>0</v>
      </c>
      <c r="L135" s="86">
        <f>_xlfn.IFS($E135&gt;0,VLOOKUP($F135,objets!$A$2:$L5035,6,FALSE)*$E135,$F135="",0,$E135="",VLOOKUP($F135,objets!$A$2:$L5035,6,FALSE))</f>
        <v>0</v>
      </c>
      <c r="M135" s="86">
        <f>_xlfn.IFS($E135&gt;0,VLOOKUP($F135,objets!$A$2:$L5035,6,FALSE)*$E135,$F135="",0,$E135="",VLOOKUP($F135,objets!$A$2:$L5035,6,FALSE))</f>
        <v>0</v>
      </c>
      <c r="N135" s="86">
        <f>_xlfn.IFS($E135&gt;0,VLOOKUP($F135,objets!$A$2:$L5035,6,FALSE)*$E135,$F135="",0,$E135="",VLOOKUP($F135,objets!$A$2:$L5035,6,FALSE))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:X137" si="82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ht="34.5" customHeight="1" x14ac:dyDescent="0.25">
      <c r="A136" s="81"/>
      <c r="B136" s="81"/>
      <c r="C136" s="82"/>
      <c r="D136" s="83"/>
      <c r="E136" s="83"/>
      <c r="F136" s="84"/>
      <c r="G136" s="85">
        <f t="shared" si="81"/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 t="shared" si="82"/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ht="34.5" customHeight="1" x14ac:dyDescent="0.25">
      <c r="A137" s="81"/>
      <c r="B137" s="81"/>
      <c r="C137" s="82"/>
      <c r="D137" s="83"/>
      <c r="E137" s="83"/>
      <c r="F137" s="84"/>
      <c r="G137" s="85">
        <f t="shared" si="81"/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si="82"/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ht="34.5" customHeight="1" x14ac:dyDescent="0.25">
      <c r="A138" s="81"/>
      <c r="B138" s="81"/>
      <c r="C138" s="82"/>
      <c r="D138" s="83"/>
      <c r="E138" s="83"/>
      <c r="F138" s="97"/>
      <c r="G138" s="85">
        <f>SUM(H138:N138)</f>
        <v>0</v>
      </c>
      <c r="H138" s="86">
        <f>_xlfn.IFS($E138&gt;0,VLOOKUP($F138,objets!$A$2:$L5038,6,FALSE)*$E138,$F138="",0,$E138="",VLOOKUP($F138,objets!$A$2:$L5038,6,FALSE))</f>
        <v>0</v>
      </c>
      <c r="I138" s="86">
        <f>_xlfn.IFS($E138&gt;0,VLOOKUP($F138,objets!$A$2:$L5038,6,FALSE)*$E138,$F138="",0,$E138="",VLOOKUP($F138,objets!$A$2:$L5038,6,FALSE))</f>
        <v>0</v>
      </c>
      <c r="J138" s="86">
        <f>_xlfn.IFS($E138&gt;0,VLOOKUP($F138,objets!$A$2:$L5038,6,FALSE)*$E138,$F138="",0,$E138="",VLOOKUP($F138,objets!$A$2:$L5038,6,FALSE))</f>
        <v>0</v>
      </c>
      <c r="K138" s="86">
        <f>_xlfn.IFS($E138&gt;0,VLOOKUP($F138,objets!$A$2:$L5038,6,FALSE)*$E138,$F138="",0,$E138="",VLOOKUP($F138,objets!$A$2:$L5038,6,FALSE))</f>
        <v>0</v>
      </c>
      <c r="L138" s="86">
        <f>_xlfn.IFS($E138&gt;0,VLOOKUP($F138,objets!$A$2:$L5038,6,FALSE)*$E138,$F138="",0,$E138="",VLOOKUP($F138,objets!$A$2:$L5038,6,FALSE))</f>
        <v>0</v>
      </c>
      <c r="M138" s="86">
        <f>_xlfn.IFS($E138&gt;0,VLOOKUP($F138,objets!$A$2:$L5038,6,FALSE)*$E138,$F138="",0,$E138="",VLOOKUP($F138,objets!$A$2:$L5038,6,FALSE))</f>
        <v>0</v>
      </c>
      <c r="N138" s="86">
        <f>_xlfn.IFS($E138&gt;0,VLOOKUP($F138,objets!$A$2:$L5038,6,FALSE)*$E138,$F138="",0,$E138="",VLOOKUP($F138,objets!$A$2:$L5038,6,FALSE))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>SUMPRODUCT(H138:N138,P138:V138)/SUM(H138:N138)</f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ht="34.5" customHeight="1" x14ac:dyDescent="0.25">
      <c r="A139" s="81"/>
      <c r="B139" s="81"/>
      <c r="C139" s="82"/>
      <c r="D139" s="83"/>
      <c r="E139" s="83"/>
      <c r="F139" s="84"/>
      <c r="G139" s="85">
        <f t="shared" ref="G139" si="83">SUM(H139:N139)</f>
        <v>0</v>
      </c>
      <c r="H139" s="86">
        <f>_xlfn.IFS($E139&gt;0,VLOOKUP($F139,objets!$A$2:$L5039,6,FALSE)*$E139,$F139="",0,$E139="",VLOOKUP($F139,objets!$A$2:$L5039,6,FALSE))</f>
        <v>0</v>
      </c>
      <c r="I139" s="86">
        <f>_xlfn.IFS($E139&gt;0,VLOOKUP($F139,objets!$A$2:$L5039,6,FALSE)*$E139,$F139="",0,$E139="",VLOOKUP($F139,objets!$A$2:$L5039,6,FALSE))</f>
        <v>0</v>
      </c>
      <c r="J139" s="86">
        <f>_xlfn.IFS($E139&gt;0,VLOOKUP($F139,objets!$A$2:$L5039,6,FALSE)*$E139,$F139="",0,$E139="",VLOOKUP($F139,objets!$A$2:$L5039,6,FALSE))</f>
        <v>0</v>
      </c>
      <c r="K139" s="86">
        <f>_xlfn.IFS($E139&gt;0,VLOOKUP($F139,objets!$A$2:$L5039,6,FALSE)*$E139,$F139="",0,$E139="",VLOOKUP($F139,objets!$A$2:$L5039,6,FALSE))</f>
        <v>0</v>
      </c>
      <c r="L139" s="86">
        <f>_xlfn.IFS($E139&gt;0,VLOOKUP($F139,objets!$A$2:$L5039,6,FALSE)*$E139,$F139="",0,$E139="",VLOOKUP($F139,objets!$A$2:$L5039,6,FALSE))</f>
        <v>0</v>
      </c>
      <c r="M139" s="86">
        <f>_xlfn.IFS($E139&gt;0,VLOOKUP($F139,objets!$A$2:$L5039,6,FALSE)*$E139,$F139="",0,$E139="",VLOOKUP($F139,objets!$A$2:$L5039,6,FALSE))</f>
        <v>0</v>
      </c>
      <c r="N139" s="86">
        <f>_xlfn.IFS($E139&gt;0,VLOOKUP($F139,objets!$A$2:$L5039,6,FALSE)*$E139,$F139="",0,$E139="",VLOOKUP($F139,objets!$A$2:$L5039,6,FALSE))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ref="X139" si="84">SUMPRODUCT(H139:N139,P139:V139)/SUM(H139:N139)</f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ht="34.5" customHeight="1" x14ac:dyDescent="0.25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_xlfn.IFS($E140&gt;0,VLOOKUP($F140,objets!$A$2:$L5040,6,FALSE)*$E140,$F140="",0,$E140="",VLOOKUP($F140,objets!$A$2:$L5040,6,FALSE))</f>
        <v>0</v>
      </c>
      <c r="I140" s="86">
        <f>_xlfn.IFS($E140&gt;0,VLOOKUP($F140,objets!$A$2:$L5040,6,FALSE)*$E140,$F140="",0,$E140="",VLOOKUP($F140,objets!$A$2:$L5040,6,FALSE))</f>
        <v>0</v>
      </c>
      <c r="J140" s="86">
        <f>_xlfn.IFS($E140&gt;0,VLOOKUP($F140,objets!$A$2:$L5040,6,FALSE)*$E140,$F140="",0,$E140="",VLOOKUP($F140,objets!$A$2:$L5040,6,FALSE))</f>
        <v>0</v>
      </c>
      <c r="K140" s="86">
        <f>_xlfn.IFS($E140&gt;0,VLOOKUP($F140,objets!$A$2:$L5040,6,FALSE)*$E140,$F140="",0,$E140="",VLOOKUP($F140,objets!$A$2:$L5040,6,FALSE))</f>
        <v>0</v>
      </c>
      <c r="L140" s="86">
        <f>_xlfn.IFS($E140&gt;0,VLOOKUP($F140,objets!$A$2:$L5040,6,FALSE)*$E140,$F140="",0,$E140="",VLOOKUP($F140,objets!$A$2:$L5040,6,FALSE))</f>
        <v>0</v>
      </c>
      <c r="M140" s="86">
        <f>_xlfn.IFS($E140&gt;0,VLOOKUP($F140,objets!$A$2:$L5040,6,FALSE)*$E140,$F140="",0,$E140="",VLOOKUP($F140,objets!$A$2:$L5040,6,FALSE))</f>
        <v>0</v>
      </c>
      <c r="N140" s="86">
        <f>_xlfn.IFS($E140&gt;0,VLOOKUP($F140,objets!$A$2:$L5040,6,FALSE)*$E140,$F140="",0,$E140="",VLOOKUP($F140,objets!$A$2:$L5040,6,FALSE))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ht="34.5" customHeight="1" x14ac:dyDescent="0.25">
      <c r="A141" s="81"/>
      <c r="B141" s="81"/>
      <c r="C141" s="82"/>
      <c r="D141" s="83"/>
      <c r="E141" s="83"/>
      <c r="F141" s="84"/>
      <c r="G141" s="85">
        <f t="shared" ref="G141:G143" si="85">SUM(H141:N141)</f>
        <v>0</v>
      </c>
      <c r="H141" s="86">
        <f>_xlfn.IFS($E141&gt;0,VLOOKUP($F141,objets!$A$2:$L5041,6,FALSE)*$E141,$F141="",0,$E141="",VLOOKUP($F141,objets!$A$2:$L5041,6,FALSE))</f>
        <v>0</v>
      </c>
      <c r="I141" s="86">
        <f>_xlfn.IFS($E141&gt;0,VLOOKUP($F141,objets!$A$2:$L5041,6,FALSE)*$E141,$F141="",0,$E141="",VLOOKUP($F141,objets!$A$2:$L5041,6,FALSE))</f>
        <v>0</v>
      </c>
      <c r="J141" s="86">
        <f>_xlfn.IFS($E141&gt;0,VLOOKUP($F141,objets!$A$2:$L5041,6,FALSE)*$E141,$F141="",0,$E141="",VLOOKUP($F141,objets!$A$2:$L5041,6,FALSE))</f>
        <v>0</v>
      </c>
      <c r="K141" s="86">
        <f>_xlfn.IFS($E141&gt;0,VLOOKUP($F141,objets!$A$2:$L5041,6,FALSE)*$E141,$F141="",0,$E141="",VLOOKUP($F141,objets!$A$2:$L5041,6,FALSE))</f>
        <v>0</v>
      </c>
      <c r="L141" s="86">
        <f>_xlfn.IFS($E141&gt;0,VLOOKUP($F141,objets!$A$2:$L5041,6,FALSE)*$E141,$F141="",0,$E141="",VLOOKUP($F141,objets!$A$2:$L5041,6,FALSE))</f>
        <v>0</v>
      </c>
      <c r="M141" s="86">
        <f>_xlfn.IFS($E141&gt;0,VLOOKUP($F141,objets!$A$2:$L5041,6,FALSE)*$E141,$F141="",0,$E141="",VLOOKUP($F141,objets!$A$2:$L5041,6,FALSE))</f>
        <v>0</v>
      </c>
      <c r="N141" s="86">
        <f>_xlfn.IFS($E141&gt;0,VLOOKUP($F141,objets!$A$2:$L5041,6,FALSE)*$E141,$F141="",0,$E141="",VLOOKUP($F141,objets!$A$2:$L5041,6,FALSE))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:X143" si="86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ht="34.5" customHeight="1" x14ac:dyDescent="0.25">
      <c r="A142" s="81"/>
      <c r="B142" s="81"/>
      <c r="C142" s="82"/>
      <c r="D142" s="83"/>
      <c r="E142" s="83"/>
      <c r="F142" s="84"/>
      <c r="G142" s="85">
        <f t="shared" si="85"/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 t="shared" si="86"/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ht="34.5" customHeight="1" x14ac:dyDescent="0.25">
      <c r="A143" s="81"/>
      <c r="B143" s="81"/>
      <c r="C143" s="82"/>
      <c r="D143" s="83"/>
      <c r="E143" s="83"/>
      <c r="F143" s="84"/>
      <c r="G143" s="85">
        <f t="shared" si="85"/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si="86"/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ht="34.5" customHeight="1" x14ac:dyDescent="0.25">
      <c r="A144" s="81"/>
      <c r="B144" s="81"/>
      <c r="C144" s="82"/>
      <c r="D144" s="83"/>
      <c r="E144" s="83"/>
      <c r="F144" s="97"/>
      <c r="G144" s="85">
        <f>SUM(H144:N144)</f>
        <v>0</v>
      </c>
      <c r="H144" s="86">
        <f>_xlfn.IFS($E144&gt;0,VLOOKUP($F144,objets!$A$2:$L5044,6,FALSE)*$E144,$F144="",0,$E144="",VLOOKUP($F144,objets!$A$2:$L5044,6,FALSE))</f>
        <v>0</v>
      </c>
      <c r="I144" s="86">
        <f>_xlfn.IFS($E144&gt;0,VLOOKUP($F144,objets!$A$2:$L5044,6,FALSE)*$E144,$F144="",0,$E144="",VLOOKUP($F144,objets!$A$2:$L5044,6,FALSE))</f>
        <v>0</v>
      </c>
      <c r="J144" s="86">
        <f>_xlfn.IFS($E144&gt;0,VLOOKUP($F144,objets!$A$2:$L5044,6,FALSE)*$E144,$F144="",0,$E144="",VLOOKUP($F144,objets!$A$2:$L5044,6,FALSE))</f>
        <v>0</v>
      </c>
      <c r="K144" s="86">
        <f>_xlfn.IFS($E144&gt;0,VLOOKUP($F144,objets!$A$2:$L5044,6,FALSE)*$E144,$F144="",0,$E144="",VLOOKUP($F144,objets!$A$2:$L5044,6,FALSE))</f>
        <v>0</v>
      </c>
      <c r="L144" s="86">
        <f>_xlfn.IFS($E144&gt;0,VLOOKUP($F144,objets!$A$2:$L5044,6,FALSE)*$E144,$F144="",0,$E144="",VLOOKUP($F144,objets!$A$2:$L5044,6,FALSE))</f>
        <v>0</v>
      </c>
      <c r="M144" s="86">
        <f>_xlfn.IFS($E144&gt;0,VLOOKUP($F144,objets!$A$2:$L5044,6,FALSE)*$E144,$F144="",0,$E144="",VLOOKUP($F144,objets!$A$2:$L5044,6,FALSE))</f>
        <v>0</v>
      </c>
      <c r="N144" s="86">
        <f>_xlfn.IFS($E144&gt;0,VLOOKUP($F144,objets!$A$2:$L5044,6,FALSE)*$E144,$F144="",0,$E144="",VLOOKUP($F144,objets!$A$2:$L5044,6,FALSE))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>SUMPRODUCT(H144:N144,P144:V144)/SUM(H144:N144)</f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ht="34.5" customHeight="1" x14ac:dyDescent="0.25">
      <c r="A145" s="81"/>
      <c r="B145" s="81"/>
      <c r="C145" s="82"/>
      <c r="D145" s="83"/>
      <c r="E145" s="83"/>
      <c r="F145" s="84"/>
      <c r="G145" s="85">
        <f t="shared" ref="G145" si="87">SUM(H145:N145)</f>
        <v>0</v>
      </c>
      <c r="H145" s="86">
        <f>_xlfn.IFS($E145&gt;0,VLOOKUP($F145,objets!$A$2:$L5045,6,FALSE)*$E145,$F145="",0,$E145="",VLOOKUP($F145,objets!$A$2:$L5045,6,FALSE))</f>
        <v>0</v>
      </c>
      <c r="I145" s="86">
        <f>_xlfn.IFS($E145&gt;0,VLOOKUP($F145,objets!$A$2:$L5045,6,FALSE)*$E145,$F145="",0,$E145="",VLOOKUP($F145,objets!$A$2:$L5045,6,FALSE))</f>
        <v>0</v>
      </c>
      <c r="J145" s="86">
        <f>_xlfn.IFS($E145&gt;0,VLOOKUP($F145,objets!$A$2:$L5045,6,FALSE)*$E145,$F145="",0,$E145="",VLOOKUP($F145,objets!$A$2:$L5045,6,FALSE))</f>
        <v>0</v>
      </c>
      <c r="K145" s="86">
        <f>_xlfn.IFS($E145&gt;0,VLOOKUP($F145,objets!$A$2:$L5045,6,FALSE)*$E145,$F145="",0,$E145="",VLOOKUP($F145,objets!$A$2:$L5045,6,FALSE))</f>
        <v>0</v>
      </c>
      <c r="L145" s="86">
        <f>_xlfn.IFS($E145&gt;0,VLOOKUP($F145,objets!$A$2:$L5045,6,FALSE)*$E145,$F145="",0,$E145="",VLOOKUP($F145,objets!$A$2:$L5045,6,FALSE))</f>
        <v>0</v>
      </c>
      <c r="M145" s="86">
        <f>_xlfn.IFS($E145&gt;0,VLOOKUP($F145,objets!$A$2:$L5045,6,FALSE)*$E145,$F145="",0,$E145="",VLOOKUP($F145,objets!$A$2:$L5045,6,FALSE))</f>
        <v>0</v>
      </c>
      <c r="N145" s="86">
        <f>_xlfn.IFS($E145&gt;0,VLOOKUP($F145,objets!$A$2:$L5045,6,FALSE)*$E145,$F145="",0,$E145="",VLOOKUP($F145,objets!$A$2:$L5045,6,FALSE))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ref="X145" si="88">SUMPRODUCT(H145:N145,P145:V145)/SUM(H145:N145)</f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ht="34.5" customHeight="1" x14ac:dyDescent="0.25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_xlfn.IFS($E146&gt;0,VLOOKUP($F146,objets!$A$2:$L5046,6,FALSE)*$E146,$F146="",0,$E146="",VLOOKUP($F146,objets!$A$2:$L5046,6,FALSE))</f>
        <v>0</v>
      </c>
      <c r="I146" s="86">
        <f>_xlfn.IFS($E146&gt;0,VLOOKUP($F146,objets!$A$2:$L5046,6,FALSE)*$E146,$F146="",0,$E146="",VLOOKUP($F146,objets!$A$2:$L5046,6,FALSE))</f>
        <v>0</v>
      </c>
      <c r="J146" s="86">
        <f>_xlfn.IFS($E146&gt;0,VLOOKUP($F146,objets!$A$2:$L5046,6,FALSE)*$E146,$F146="",0,$E146="",VLOOKUP($F146,objets!$A$2:$L5046,6,FALSE))</f>
        <v>0</v>
      </c>
      <c r="K146" s="86">
        <f>_xlfn.IFS($E146&gt;0,VLOOKUP($F146,objets!$A$2:$L5046,6,FALSE)*$E146,$F146="",0,$E146="",VLOOKUP($F146,objets!$A$2:$L5046,6,FALSE))</f>
        <v>0</v>
      </c>
      <c r="L146" s="86">
        <f>_xlfn.IFS($E146&gt;0,VLOOKUP($F146,objets!$A$2:$L5046,6,FALSE)*$E146,$F146="",0,$E146="",VLOOKUP($F146,objets!$A$2:$L5046,6,FALSE))</f>
        <v>0</v>
      </c>
      <c r="M146" s="86">
        <f>_xlfn.IFS($E146&gt;0,VLOOKUP($F146,objets!$A$2:$L5046,6,FALSE)*$E146,$F146="",0,$E146="",VLOOKUP($F146,objets!$A$2:$L5046,6,FALSE))</f>
        <v>0</v>
      </c>
      <c r="N146" s="86">
        <f>_xlfn.IFS($E146&gt;0,VLOOKUP($F146,objets!$A$2:$L5046,6,FALSE)*$E146,$F146="",0,$E146="",VLOOKUP($F146,objets!$A$2:$L5046,6,FALSE))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ht="34.5" customHeight="1" x14ac:dyDescent="0.25">
      <c r="A147" s="81"/>
      <c r="B147" s="81"/>
      <c r="C147" s="82"/>
      <c r="D147" s="83"/>
      <c r="E147" s="83"/>
      <c r="F147" s="84"/>
      <c r="G147" s="85">
        <f t="shared" ref="G147:G149" si="89">SUM(H147:N147)</f>
        <v>0</v>
      </c>
      <c r="H147" s="86">
        <f>_xlfn.IFS($E147&gt;0,VLOOKUP($F147,objets!$A$2:$L5047,6,FALSE)*$E147,$F147="",0,$E147="",VLOOKUP($F147,objets!$A$2:$L5047,6,FALSE))</f>
        <v>0</v>
      </c>
      <c r="I147" s="86">
        <f>_xlfn.IFS($E147&gt;0,VLOOKUP($F147,objets!$A$2:$L5047,6,FALSE)*$E147,$F147="",0,$E147="",VLOOKUP($F147,objets!$A$2:$L5047,6,FALSE))</f>
        <v>0</v>
      </c>
      <c r="J147" s="86">
        <f>_xlfn.IFS($E147&gt;0,VLOOKUP($F147,objets!$A$2:$L5047,6,FALSE)*$E147,$F147="",0,$E147="",VLOOKUP($F147,objets!$A$2:$L5047,6,FALSE))</f>
        <v>0</v>
      </c>
      <c r="K147" s="86">
        <f>_xlfn.IFS($E147&gt;0,VLOOKUP($F147,objets!$A$2:$L5047,6,FALSE)*$E147,$F147="",0,$E147="",VLOOKUP($F147,objets!$A$2:$L5047,6,FALSE))</f>
        <v>0</v>
      </c>
      <c r="L147" s="86">
        <f>_xlfn.IFS($E147&gt;0,VLOOKUP($F147,objets!$A$2:$L5047,6,FALSE)*$E147,$F147="",0,$E147="",VLOOKUP($F147,objets!$A$2:$L5047,6,FALSE))</f>
        <v>0</v>
      </c>
      <c r="M147" s="86">
        <f>_xlfn.IFS($E147&gt;0,VLOOKUP($F147,objets!$A$2:$L5047,6,FALSE)*$E147,$F147="",0,$E147="",VLOOKUP($F147,objets!$A$2:$L5047,6,FALSE))</f>
        <v>0</v>
      </c>
      <c r="N147" s="86">
        <f>_xlfn.IFS($E147&gt;0,VLOOKUP($F147,objets!$A$2:$L5047,6,FALSE)*$E147,$F147="",0,$E147="",VLOOKUP($F147,objets!$A$2:$L5047,6,FALSE))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:X151" si="90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ht="34.5" customHeight="1" x14ac:dyDescent="0.25">
      <c r="A148" s="81"/>
      <c r="B148" s="81"/>
      <c r="C148" s="82"/>
      <c r="D148" s="83"/>
      <c r="E148" s="83"/>
      <c r="F148" s="84"/>
      <c r="G148" s="85">
        <f t="shared" si="89"/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 t="shared" si="90"/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ht="34.5" customHeight="1" x14ac:dyDescent="0.25">
      <c r="A149" s="81"/>
      <c r="B149" s="81"/>
      <c r="C149" s="82"/>
      <c r="D149" s="83"/>
      <c r="E149" s="83"/>
      <c r="F149" s="84"/>
      <c r="G149" s="85">
        <f t="shared" si="89"/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si="90"/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ht="34.5" customHeight="1" x14ac:dyDescent="0.25">
      <c r="A150" s="81"/>
      <c r="B150" s="81"/>
      <c r="C150" s="82"/>
      <c r="D150" s="83"/>
      <c r="E150" s="83"/>
      <c r="F150" s="84"/>
      <c r="G150" s="85">
        <f t="shared" ref="G150:G151" si="91">SUM(H150:N150)</f>
        <v>0</v>
      </c>
      <c r="H150" s="86">
        <f>_xlfn.IFS($E150&gt;0,VLOOKUP($F150,objets!$A$2:$L5042,6,FALSE)*$E150,$F150="",0,$E150="",VLOOKUP($F150,objets!$A$2:$L5042,6,FALSE))</f>
        <v>0</v>
      </c>
      <c r="I150" s="86">
        <f>_xlfn.IFS($E150&gt;0,VLOOKUP($F150,objets!$A$2:$L5042,6,FALSE)*$E150,$F150="",0,$E150="",VLOOKUP($F150,objets!$A$2:$L5042,6,FALSE))</f>
        <v>0</v>
      </c>
      <c r="J150" s="86">
        <f>_xlfn.IFS($E150&gt;0,VLOOKUP($F150,objets!$A$2:$L5042,6,FALSE)*$E150,$F150="",0,$E150="",VLOOKUP($F150,objets!$A$2:$L5042,6,FALSE))</f>
        <v>0</v>
      </c>
      <c r="K150" s="86">
        <f>_xlfn.IFS($E150&gt;0,VLOOKUP($F150,objets!$A$2:$L5042,6,FALSE)*$E150,$F150="",0,$E150="",VLOOKUP($F150,objets!$A$2:$L5042,6,FALSE))</f>
        <v>0</v>
      </c>
      <c r="L150" s="86">
        <f>_xlfn.IFS($E150&gt;0,VLOOKUP($F150,objets!$A$2:$L5042,6,FALSE)*$E150,$F150="",0,$E150="",VLOOKUP($F150,objets!$A$2:$L5042,6,FALSE))</f>
        <v>0</v>
      </c>
      <c r="M150" s="86">
        <f>_xlfn.IFS($E150&gt;0,VLOOKUP($F150,objets!$A$2:$L5042,6,FALSE)*$E150,$F150="",0,$E150="",VLOOKUP($F150,objets!$A$2:$L5042,6,FALSE))</f>
        <v>0</v>
      </c>
      <c r="N150" s="86">
        <f>_xlfn.IFS($E150&gt;0,VLOOKUP($F150,objets!$A$2:$L5042,6,FALSE)*$E150,$F150="",0,$E150="",VLOOKUP($F150,objets!$A$2:$L5042,6,FALSE))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ht="34.5" customHeight="1" x14ac:dyDescent="0.25">
      <c r="A151" s="81"/>
      <c r="B151" s="81"/>
      <c r="C151" s="82"/>
      <c r="D151" s="83"/>
      <c r="E151" s="83"/>
      <c r="F151" s="84"/>
      <c r="G151" s="85">
        <f t="shared" si="91"/>
        <v>0</v>
      </c>
      <c r="H151" s="86">
        <f>_xlfn.IFS($E151&gt;0,VLOOKUP($F151,objets!$A$2:$L5051,6,FALSE)*$E151,$F151="",0,$E151="",VLOOKUP($F151,objets!$A$2:$L5051,6,FALSE))</f>
        <v>0</v>
      </c>
      <c r="I151" s="86">
        <f>_xlfn.IFS($E151&gt;0,VLOOKUP($F151,objets!$A$2:$L5051,6,FALSE)*$E151,$F151="",0,$E151="",VLOOKUP($F151,objets!$A$2:$L5051,6,FALSE))</f>
        <v>0</v>
      </c>
      <c r="J151" s="86">
        <f>_xlfn.IFS($E151&gt;0,VLOOKUP($F151,objets!$A$2:$L5051,6,FALSE)*$E151,$F151="",0,$E151="",VLOOKUP($F151,objets!$A$2:$L5051,6,FALSE))</f>
        <v>0</v>
      </c>
      <c r="K151" s="86">
        <f>_xlfn.IFS($E151&gt;0,VLOOKUP($F151,objets!$A$2:$L5051,6,FALSE)*$E151,$F151="",0,$E151="",VLOOKUP($F151,objets!$A$2:$L5051,6,FALSE))</f>
        <v>0</v>
      </c>
      <c r="L151" s="86">
        <f>_xlfn.IFS($E151&gt;0,VLOOKUP($F151,objets!$A$2:$L5051,6,FALSE)*$E151,$F151="",0,$E151="",VLOOKUP($F151,objets!$A$2:$L5051,6,FALSE))</f>
        <v>0</v>
      </c>
      <c r="M151" s="86">
        <f>_xlfn.IFS($E151&gt;0,VLOOKUP($F151,objets!$A$2:$L5051,6,FALSE)*$E151,$F151="",0,$E151="",VLOOKUP($F151,objets!$A$2:$L5051,6,FALSE))</f>
        <v>0</v>
      </c>
      <c r="N151" s="86">
        <f>_xlfn.IFS($E151&gt;0,VLOOKUP($F151,objets!$A$2:$L5051,6,FALSE)*$E151,$F151="",0,$E151="",VLOOKUP($F151,objets!$A$2:$L5051,6,FALSE))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ht="34.5" customHeight="1" x14ac:dyDescent="0.25">
      <c r="A152" s="81"/>
      <c r="B152" s="81"/>
      <c r="C152" s="82"/>
      <c r="D152" s="83"/>
      <c r="E152" s="83"/>
      <c r="F152" s="97"/>
      <c r="G152" s="85">
        <f>SUM(H152:N152)</f>
        <v>0</v>
      </c>
      <c r="H152" s="86">
        <f>_xlfn.IFS($E152&gt;0,VLOOKUP($F152,objets!$A$2:$L5052,6,FALSE)*$E152,$F152="",0,$E152="",VLOOKUP($F152,objets!$A$2:$L5052,6,FALSE))</f>
        <v>0</v>
      </c>
      <c r="I152" s="86">
        <f>_xlfn.IFS($E152&gt;0,VLOOKUP($F152,objets!$A$2:$L5052,6,FALSE)*$E152,$F152="",0,$E152="",VLOOKUP($F152,objets!$A$2:$L5052,6,FALSE))</f>
        <v>0</v>
      </c>
      <c r="J152" s="86">
        <f>_xlfn.IFS($E152&gt;0,VLOOKUP($F152,objets!$A$2:$L5052,6,FALSE)*$E152,$F152="",0,$E152="",VLOOKUP($F152,objets!$A$2:$L5052,6,FALSE))</f>
        <v>0</v>
      </c>
      <c r="K152" s="86">
        <f>_xlfn.IFS($E152&gt;0,VLOOKUP($F152,objets!$A$2:$L5052,6,FALSE)*$E152,$F152="",0,$E152="",VLOOKUP($F152,objets!$A$2:$L5052,6,FALSE))</f>
        <v>0</v>
      </c>
      <c r="L152" s="86">
        <f>_xlfn.IFS($E152&gt;0,VLOOKUP($F152,objets!$A$2:$L5052,6,FALSE)*$E152,$F152="",0,$E152="",VLOOKUP($F152,objets!$A$2:$L5052,6,FALSE))</f>
        <v>0</v>
      </c>
      <c r="M152" s="86">
        <f>_xlfn.IFS($E152&gt;0,VLOOKUP($F152,objets!$A$2:$L5052,6,FALSE)*$E152,$F152="",0,$E152="",VLOOKUP($F152,objets!$A$2:$L5052,6,FALSE))</f>
        <v>0</v>
      </c>
      <c r="N152" s="86">
        <f>_xlfn.IFS($E152&gt;0,VLOOKUP($F152,objets!$A$2:$L5052,6,FALSE)*$E152,$F152="",0,$E152="",VLOOKUP($F152,objets!$A$2:$L5052,6,FALSE))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>SUMPRODUCT(H152:N152,P152:V152)/SUM(H152:N152)</f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ht="34.5" customHeight="1" x14ac:dyDescent="0.25">
      <c r="A153" s="81"/>
      <c r="B153" s="81"/>
      <c r="C153" s="82"/>
      <c r="D153" s="83"/>
      <c r="E153" s="83"/>
      <c r="F153" s="84"/>
      <c r="G153" s="85">
        <f t="shared" ref="G153:G155" si="92">SUM(H153:N153)</f>
        <v>0</v>
      </c>
      <c r="H153" s="86">
        <f>_xlfn.IFS($E153&gt;0,VLOOKUP($F153,objets!$A$2:$L5053,6,FALSE)*$E153,$F153="",0,$E153="",VLOOKUP($F153,objets!$A$2:$L5053,6,FALSE))</f>
        <v>0</v>
      </c>
      <c r="I153" s="86">
        <f>_xlfn.IFS($E153&gt;0,VLOOKUP($F153,objets!$A$2:$L5053,6,FALSE)*$E153,$F153="",0,$E153="",VLOOKUP($F153,objets!$A$2:$L5053,6,FALSE))</f>
        <v>0</v>
      </c>
      <c r="J153" s="86">
        <f>_xlfn.IFS($E153&gt;0,VLOOKUP($F153,objets!$A$2:$L5053,6,FALSE)*$E153,$F153="",0,$E153="",VLOOKUP($F153,objets!$A$2:$L5053,6,FALSE))</f>
        <v>0</v>
      </c>
      <c r="K153" s="86">
        <f>_xlfn.IFS($E153&gt;0,VLOOKUP($F153,objets!$A$2:$L5053,6,FALSE)*$E153,$F153="",0,$E153="",VLOOKUP($F153,objets!$A$2:$L5053,6,FALSE))</f>
        <v>0</v>
      </c>
      <c r="L153" s="86">
        <f>_xlfn.IFS($E153&gt;0,VLOOKUP($F153,objets!$A$2:$L5053,6,FALSE)*$E153,$F153="",0,$E153="",VLOOKUP($F153,objets!$A$2:$L5053,6,FALSE))</f>
        <v>0</v>
      </c>
      <c r="M153" s="86">
        <f>_xlfn.IFS($E153&gt;0,VLOOKUP($F153,objets!$A$2:$L5053,6,FALSE)*$E153,$F153="",0,$E153="",VLOOKUP($F153,objets!$A$2:$L5053,6,FALSE))</f>
        <v>0</v>
      </c>
      <c r="N153" s="86">
        <f>_xlfn.IFS($E153&gt;0,VLOOKUP($F153,objets!$A$2:$L5053,6,FALSE)*$E153,$F153="",0,$E153="",VLOOKUP($F153,objets!$A$2:$L5053,6,FALSE))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ref="X153:X155" si="93">SUMPRODUCT(H153:N153,P153:V153)/SUM(H153:N153)</f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ht="34.5" customHeight="1" x14ac:dyDescent="0.25">
      <c r="A154" s="81"/>
      <c r="B154" s="81"/>
      <c r="C154" s="82"/>
      <c r="D154" s="83"/>
      <c r="E154" s="83"/>
      <c r="F154" s="84"/>
      <c r="G154" s="85">
        <f t="shared" si="92"/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 t="shared" si="93"/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ht="34.5" customHeight="1" x14ac:dyDescent="0.25">
      <c r="A155" s="81"/>
      <c r="B155" s="81"/>
      <c r="C155" s="82"/>
      <c r="D155" s="83"/>
      <c r="E155" s="83"/>
      <c r="F155" s="84"/>
      <c r="G155" s="85">
        <f t="shared" si="92"/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si="93"/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ht="34.5" customHeight="1" x14ac:dyDescent="0.25">
      <c r="A156" s="81"/>
      <c r="B156" s="81"/>
      <c r="C156" s="82"/>
      <c r="D156" s="83"/>
      <c r="E156" s="83"/>
      <c r="F156" s="97"/>
      <c r="G156" s="85">
        <f>SUM(H156:N156)</f>
        <v>0</v>
      </c>
      <c r="H156" s="86">
        <f>_xlfn.IFS($E156&gt;0,VLOOKUP($F156,objets!$A$2:$L5056,6,FALSE)*$E156,$F156="",0,$E156="",VLOOKUP($F156,objets!$A$2:$L5056,6,FALSE))</f>
        <v>0</v>
      </c>
      <c r="I156" s="86">
        <f>_xlfn.IFS($E156&gt;0,VLOOKUP($F156,objets!$A$2:$L5056,6,FALSE)*$E156,$F156="",0,$E156="",VLOOKUP($F156,objets!$A$2:$L5056,6,FALSE))</f>
        <v>0</v>
      </c>
      <c r="J156" s="86">
        <f>_xlfn.IFS($E156&gt;0,VLOOKUP($F156,objets!$A$2:$L5056,6,FALSE)*$E156,$F156="",0,$E156="",VLOOKUP($F156,objets!$A$2:$L5056,6,FALSE))</f>
        <v>0</v>
      </c>
      <c r="K156" s="86">
        <f>_xlfn.IFS($E156&gt;0,VLOOKUP($F156,objets!$A$2:$L5056,6,FALSE)*$E156,$F156="",0,$E156="",VLOOKUP($F156,objets!$A$2:$L5056,6,FALSE))</f>
        <v>0</v>
      </c>
      <c r="L156" s="86">
        <f>_xlfn.IFS($E156&gt;0,VLOOKUP($F156,objets!$A$2:$L5056,6,FALSE)*$E156,$F156="",0,$E156="",VLOOKUP($F156,objets!$A$2:$L5056,6,FALSE))</f>
        <v>0</v>
      </c>
      <c r="M156" s="86">
        <f>_xlfn.IFS($E156&gt;0,VLOOKUP($F156,objets!$A$2:$L5056,6,FALSE)*$E156,$F156="",0,$E156="",VLOOKUP($F156,objets!$A$2:$L5056,6,FALSE))</f>
        <v>0</v>
      </c>
      <c r="N156" s="86">
        <f>_xlfn.IFS($E156&gt;0,VLOOKUP($F156,objets!$A$2:$L5056,6,FALSE)*$E156,$F156="",0,$E156="",VLOOKUP($F156,objets!$A$2:$L5056,6,FALSE))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>SUMPRODUCT(H156:N156,P156:V156)/SUM(H156:N156)</f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ht="34.5" customHeight="1" x14ac:dyDescent="0.25">
      <c r="A157" s="81"/>
      <c r="B157" s="81"/>
      <c r="C157" s="82"/>
      <c r="D157" s="83"/>
      <c r="E157" s="83"/>
      <c r="F157" s="84"/>
      <c r="G157" s="85">
        <f t="shared" ref="G157" si="94">SUM(H157:N157)</f>
        <v>0</v>
      </c>
      <c r="H157" s="86">
        <f>_xlfn.IFS($E157&gt;0,VLOOKUP($F157,objets!$A$2:$L5057,6,FALSE)*$E157,$F157="",0,$E157="",VLOOKUP($F157,objets!$A$2:$L5057,6,FALSE))</f>
        <v>0</v>
      </c>
      <c r="I157" s="86">
        <f>_xlfn.IFS($E157&gt;0,VLOOKUP($F157,objets!$A$2:$L5057,6,FALSE)*$E157,$F157="",0,$E157="",VLOOKUP($F157,objets!$A$2:$L5057,6,FALSE))</f>
        <v>0</v>
      </c>
      <c r="J157" s="86">
        <f>_xlfn.IFS($E157&gt;0,VLOOKUP($F157,objets!$A$2:$L5057,6,FALSE)*$E157,$F157="",0,$E157="",VLOOKUP($F157,objets!$A$2:$L5057,6,FALSE))</f>
        <v>0</v>
      </c>
      <c r="K157" s="86">
        <f>_xlfn.IFS($E157&gt;0,VLOOKUP($F157,objets!$A$2:$L5057,6,FALSE)*$E157,$F157="",0,$E157="",VLOOKUP($F157,objets!$A$2:$L5057,6,FALSE))</f>
        <v>0</v>
      </c>
      <c r="L157" s="86">
        <f>_xlfn.IFS($E157&gt;0,VLOOKUP($F157,objets!$A$2:$L5057,6,FALSE)*$E157,$F157="",0,$E157="",VLOOKUP($F157,objets!$A$2:$L5057,6,FALSE))</f>
        <v>0</v>
      </c>
      <c r="M157" s="86">
        <f>_xlfn.IFS($E157&gt;0,VLOOKUP($F157,objets!$A$2:$L5057,6,FALSE)*$E157,$F157="",0,$E157="",VLOOKUP($F157,objets!$A$2:$L5057,6,FALSE))</f>
        <v>0</v>
      </c>
      <c r="N157" s="86">
        <f>_xlfn.IFS($E157&gt;0,VLOOKUP($F157,objets!$A$2:$L5057,6,FALSE)*$E157,$F157="",0,$E157="",VLOOKUP($F157,objets!$A$2:$L5057,6,FALSE))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ref="X157" si="95">SUMPRODUCT(H157:N157,P157:V157)/SUM(H157:N157)</f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ht="34.5" customHeight="1" x14ac:dyDescent="0.25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_xlfn.IFS($E158&gt;0,VLOOKUP($F158,objets!$A$2:$L5058,6,FALSE)*$E158,$F158="",0,$E158="",VLOOKUP($F158,objets!$A$2:$L5058,6,FALSE))</f>
        <v>0</v>
      </c>
      <c r="I158" s="86">
        <f>_xlfn.IFS($E158&gt;0,VLOOKUP($F158,objets!$A$2:$L5058,6,FALSE)*$E158,$F158="",0,$E158="",VLOOKUP($F158,objets!$A$2:$L5058,6,FALSE))</f>
        <v>0</v>
      </c>
      <c r="J158" s="86">
        <f>_xlfn.IFS($E158&gt;0,VLOOKUP($F158,objets!$A$2:$L5058,6,FALSE)*$E158,$F158="",0,$E158="",VLOOKUP($F158,objets!$A$2:$L5058,6,FALSE))</f>
        <v>0</v>
      </c>
      <c r="K158" s="86">
        <f>_xlfn.IFS($E158&gt;0,VLOOKUP($F158,objets!$A$2:$L5058,6,FALSE)*$E158,$F158="",0,$E158="",VLOOKUP($F158,objets!$A$2:$L5058,6,FALSE))</f>
        <v>0</v>
      </c>
      <c r="L158" s="86">
        <f>_xlfn.IFS($E158&gt;0,VLOOKUP($F158,objets!$A$2:$L5058,6,FALSE)*$E158,$F158="",0,$E158="",VLOOKUP($F158,objets!$A$2:$L5058,6,FALSE))</f>
        <v>0</v>
      </c>
      <c r="M158" s="86">
        <f>_xlfn.IFS($E158&gt;0,VLOOKUP($F158,objets!$A$2:$L5058,6,FALSE)*$E158,$F158="",0,$E158="",VLOOKUP($F158,objets!$A$2:$L5058,6,FALSE))</f>
        <v>0</v>
      </c>
      <c r="N158" s="86">
        <f>_xlfn.IFS($E158&gt;0,VLOOKUP($F158,objets!$A$2:$L5058,6,FALSE)*$E158,$F158="",0,$E158="",VLOOKUP($F158,objets!$A$2:$L5058,6,FALSE))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ht="34.5" customHeight="1" x14ac:dyDescent="0.25">
      <c r="A159" s="81"/>
      <c r="B159" s="81"/>
      <c r="C159" s="82"/>
      <c r="D159" s="83"/>
      <c r="E159" s="83"/>
      <c r="F159" s="84"/>
      <c r="G159" s="85">
        <f t="shared" ref="G159:G161" si="96">SUM(H159:N159)</f>
        <v>0</v>
      </c>
      <c r="H159" s="86">
        <f>_xlfn.IFS($E159&gt;0,VLOOKUP($F159,objets!$A$2:$L5059,6,FALSE)*$E159,$F159="",0,$E159="",VLOOKUP($F159,objets!$A$2:$L5059,6,FALSE))</f>
        <v>0</v>
      </c>
      <c r="I159" s="86">
        <f>_xlfn.IFS($E159&gt;0,VLOOKUP($F159,objets!$A$2:$L5059,6,FALSE)*$E159,$F159="",0,$E159="",VLOOKUP($F159,objets!$A$2:$L5059,6,FALSE))</f>
        <v>0</v>
      </c>
      <c r="J159" s="86">
        <f>_xlfn.IFS($E159&gt;0,VLOOKUP($F159,objets!$A$2:$L5059,6,FALSE)*$E159,$F159="",0,$E159="",VLOOKUP($F159,objets!$A$2:$L5059,6,FALSE))</f>
        <v>0</v>
      </c>
      <c r="K159" s="86">
        <f>_xlfn.IFS($E159&gt;0,VLOOKUP($F159,objets!$A$2:$L5059,6,FALSE)*$E159,$F159="",0,$E159="",VLOOKUP($F159,objets!$A$2:$L5059,6,FALSE))</f>
        <v>0</v>
      </c>
      <c r="L159" s="86">
        <f>_xlfn.IFS($E159&gt;0,VLOOKUP($F159,objets!$A$2:$L5059,6,FALSE)*$E159,$F159="",0,$E159="",VLOOKUP($F159,objets!$A$2:$L5059,6,FALSE))</f>
        <v>0</v>
      </c>
      <c r="M159" s="86">
        <f>_xlfn.IFS($E159&gt;0,VLOOKUP($F159,objets!$A$2:$L5059,6,FALSE)*$E159,$F159="",0,$E159="",VLOOKUP($F159,objets!$A$2:$L5059,6,FALSE))</f>
        <v>0</v>
      </c>
      <c r="N159" s="86">
        <f>_xlfn.IFS($E159&gt;0,VLOOKUP($F159,objets!$A$2:$L5059,6,FALSE)*$E159,$F159="",0,$E159="",VLOOKUP($F159,objets!$A$2:$L5059,6,FALSE))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:X161" si="97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ht="34.5" customHeight="1" x14ac:dyDescent="0.25">
      <c r="A160" s="81"/>
      <c r="B160" s="81"/>
      <c r="C160" s="82"/>
      <c r="D160" s="83"/>
      <c r="E160" s="83"/>
      <c r="F160" s="84"/>
      <c r="G160" s="85">
        <f t="shared" si="96"/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 t="shared" si="97"/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ht="34.5" customHeight="1" x14ac:dyDescent="0.25">
      <c r="A161" s="81"/>
      <c r="B161" s="81"/>
      <c r="C161" s="82"/>
      <c r="D161" s="83"/>
      <c r="E161" s="83"/>
      <c r="F161" s="84"/>
      <c r="G161" s="85">
        <f t="shared" si="96"/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si="97"/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ht="34.5" customHeight="1" x14ac:dyDescent="0.25">
      <c r="A162" s="81"/>
      <c r="B162" s="81"/>
      <c r="C162" s="82"/>
      <c r="D162" s="83"/>
      <c r="E162" s="83"/>
      <c r="F162" s="97"/>
      <c r="G162" s="85">
        <f>SUM(H162:N162)</f>
        <v>0</v>
      </c>
      <c r="H162" s="86">
        <f>_xlfn.IFS($E162&gt;0,VLOOKUP($F162,objets!$A$2:$L5062,6,FALSE)*$E162,$F162="",0,$E162="",VLOOKUP($F162,objets!$A$2:$L5062,6,FALSE))</f>
        <v>0</v>
      </c>
      <c r="I162" s="86">
        <f>_xlfn.IFS($E162&gt;0,VLOOKUP($F162,objets!$A$2:$L5062,6,FALSE)*$E162,$F162="",0,$E162="",VLOOKUP($F162,objets!$A$2:$L5062,6,FALSE))</f>
        <v>0</v>
      </c>
      <c r="J162" s="86">
        <f>_xlfn.IFS($E162&gt;0,VLOOKUP($F162,objets!$A$2:$L5062,6,FALSE)*$E162,$F162="",0,$E162="",VLOOKUP($F162,objets!$A$2:$L5062,6,FALSE))</f>
        <v>0</v>
      </c>
      <c r="K162" s="86">
        <f>_xlfn.IFS($E162&gt;0,VLOOKUP($F162,objets!$A$2:$L5062,6,FALSE)*$E162,$F162="",0,$E162="",VLOOKUP($F162,objets!$A$2:$L5062,6,FALSE))</f>
        <v>0</v>
      </c>
      <c r="L162" s="86">
        <f>_xlfn.IFS($E162&gt;0,VLOOKUP($F162,objets!$A$2:$L5062,6,FALSE)*$E162,$F162="",0,$E162="",VLOOKUP($F162,objets!$A$2:$L5062,6,FALSE))</f>
        <v>0</v>
      </c>
      <c r="M162" s="86">
        <f>_xlfn.IFS($E162&gt;0,VLOOKUP($F162,objets!$A$2:$L5062,6,FALSE)*$E162,$F162="",0,$E162="",VLOOKUP($F162,objets!$A$2:$L5062,6,FALSE))</f>
        <v>0</v>
      </c>
      <c r="N162" s="86">
        <f>_xlfn.IFS($E162&gt;0,VLOOKUP($F162,objets!$A$2:$L5062,6,FALSE)*$E162,$F162="",0,$E162="",VLOOKUP($F162,objets!$A$2:$L5062,6,FALSE))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>SUMPRODUCT(H162:N162,P162:V162)/SUM(H162:N162)</f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ht="34.5" customHeight="1" x14ac:dyDescent="0.25">
      <c r="A163" s="81"/>
      <c r="B163" s="81"/>
      <c r="C163" s="82"/>
      <c r="D163" s="83"/>
      <c r="E163" s="83"/>
      <c r="F163" s="84"/>
      <c r="G163" s="85">
        <f t="shared" ref="G163" si="98">SUM(H163:N163)</f>
        <v>0</v>
      </c>
      <c r="H163" s="86">
        <f>_xlfn.IFS($E163&gt;0,VLOOKUP($F163,objets!$A$2:$L5063,6,FALSE)*$E163,$F163="",0,$E163="",VLOOKUP($F163,objets!$A$2:$L5063,6,FALSE))</f>
        <v>0</v>
      </c>
      <c r="I163" s="86">
        <f>_xlfn.IFS($E163&gt;0,VLOOKUP($F163,objets!$A$2:$L5063,6,FALSE)*$E163,$F163="",0,$E163="",VLOOKUP($F163,objets!$A$2:$L5063,6,FALSE))</f>
        <v>0</v>
      </c>
      <c r="J163" s="86">
        <f>_xlfn.IFS($E163&gt;0,VLOOKUP($F163,objets!$A$2:$L5063,6,FALSE)*$E163,$F163="",0,$E163="",VLOOKUP($F163,objets!$A$2:$L5063,6,FALSE))</f>
        <v>0</v>
      </c>
      <c r="K163" s="86">
        <f>_xlfn.IFS($E163&gt;0,VLOOKUP($F163,objets!$A$2:$L5063,6,FALSE)*$E163,$F163="",0,$E163="",VLOOKUP($F163,objets!$A$2:$L5063,6,FALSE))</f>
        <v>0</v>
      </c>
      <c r="L163" s="86">
        <f>_xlfn.IFS($E163&gt;0,VLOOKUP($F163,objets!$A$2:$L5063,6,FALSE)*$E163,$F163="",0,$E163="",VLOOKUP($F163,objets!$A$2:$L5063,6,FALSE))</f>
        <v>0</v>
      </c>
      <c r="M163" s="86">
        <f>_xlfn.IFS($E163&gt;0,VLOOKUP($F163,objets!$A$2:$L5063,6,FALSE)*$E163,$F163="",0,$E163="",VLOOKUP($F163,objets!$A$2:$L5063,6,FALSE))</f>
        <v>0</v>
      </c>
      <c r="N163" s="86">
        <f>_xlfn.IFS($E163&gt;0,VLOOKUP($F163,objets!$A$2:$L5063,6,FALSE)*$E163,$F163="",0,$E163="",VLOOKUP($F163,objets!$A$2:$L5063,6,FALSE))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ref="X163" si="99">SUMPRODUCT(H163:N163,P163:V163)/SUM(H163:N163)</f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ht="34.5" customHeight="1" x14ac:dyDescent="0.25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_xlfn.IFS($E164&gt;0,VLOOKUP($F164,objets!$A$2:$L5064,6,FALSE)*$E164,$F164="",0,$E164="",VLOOKUP($F164,objets!$A$2:$L5064,6,FALSE))</f>
        <v>0</v>
      </c>
      <c r="I164" s="86">
        <f>_xlfn.IFS($E164&gt;0,VLOOKUP($F164,objets!$A$2:$L5064,6,FALSE)*$E164,$F164="",0,$E164="",VLOOKUP($F164,objets!$A$2:$L5064,6,FALSE))</f>
        <v>0</v>
      </c>
      <c r="J164" s="86">
        <f>_xlfn.IFS($E164&gt;0,VLOOKUP($F164,objets!$A$2:$L5064,6,FALSE)*$E164,$F164="",0,$E164="",VLOOKUP($F164,objets!$A$2:$L5064,6,FALSE))</f>
        <v>0</v>
      </c>
      <c r="K164" s="86">
        <f>_xlfn.IFS($E164&gt;0,VLOOKUP($F164,objets!$A$2:$L5064,6,FALSE)*$E164,$F164="",0,$E164="",VLOOKUP($F164,objets!$A$2:$L5064,6,FALSE))</f>
        <v>0</v>
      </c>
      <c r="L164" s="86">
        <f>_xlfn.IFS($E164&gt;0,VLOOKUP($F164,objets!$A$2:$L5064,6,FALSE)*$E164,$F164="",0,$E164="",VLOOKUP($F164,objets!$A$2:$L5064,6,FALSE))</f>
        <v>0</v>
      </c>
      <c r="M164" s="86">
        <f>_xlfn.IFS($E164&gt;0,VLOOKUP($F164,objets!$A$2:$L5064,6,FALSE)*$E164,$F164="",0,$E164="",VLOOKUP($F164,objets!$A$2:$L5064,6,FALSE))</f>
        <v>0</v>
      </c>
      <c r="N164" s="86">
        <f>_xlfn.IFS($E164&gt;0,VLOOKUP($F164,objets!$A$2:$L5064,6,FALSE)*$E164,$F164="",0,$E164="",VLOOKUP($F164,objets!$A$2:$L5064,6,FALSE))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ht="34.5" customHeight="1" x14ac:dyDescent="0.25">
      <c r="A165" s="81"/>
      <c r="B165" s="81"/>
      <c r="C165" s="82"/>
      <c r="D165" s="83"/>
      <c r="E165" s="83"/>
      <c r="F165" s="84"/>
      <c r="G165" s="85">
        <f t="shared" ref="G165:G167" si="100">SUM(H165:N165)</f>
        <v>0</v>
      </c>
      <c r="H165" s="86">
        <f>_xlfn.IFS($E165&gt;0,VLOOKUP($F165,objets!$A$2:$L5065,6,FALSE)*$E165,$F165="",0,$E165="",VLOOKUP($F165,objets!$A$2:$L5065,6,FALSE))</f>
        <v>0</v>
      </c>
      <c r="I165" s="86">
        <f>_xlfn.IFS($E165&gt;0,VLOOKUP($F165,objets!$A$2:$L5065,6,FALSE)*$E165,$F165="",0,$E165="",VLOOKUP($F165,objets!$A$2:$L5065,6,FALSE))</f>
        <v>0</v>
      </c>
      <c r="J165" s="86">
        <f>_xlfn.IFS($E165&gt;0,VLOOKUP($F165,objets!$A$2:$L5065,6,FALSE)*$E165,$F165="",0,$E165="",VLOOKUP($F165,objets!$A$2:$L5065,6,FALSE))</f>
        <v>0</v>
      </c>
      <c r="K165" s="86">
        <f>_xlfn.IFS($E165&gt;0,VLOOKUP($F165,objets!$A$2:$L5065,6,FALSE)*$E165,$F165="",0,$E165="",VLOOKUP($F165,objets!$A$2:$L5065,6,FALSE))</f>
        <v>0</v>
      </c>
      <c r="L165" s="86">
        <f>_xlfn.IFS($E165&gt;0,VLOOKUP($F165,objets!$A$2:$L5065,6,FALSE)*$E165,$F165="",0,$E165="",VLOOKUP($F165,objets!$A$2:$L5065,6,FALSE))</f>
        <v>0</v>
      </c>
      <c r="M165" s="86">
        <f>_xlfn.IFS($E165&gt;0,VLOOKUP($F165,objets!$A$2:$L5065,6,FALSE)*$E165,$F165="",0,$E165="",VLOOKUP($F165,objets!$A$2:$L5065,6,FALSE))</f>
        <v>0</v>
      </c>
      <c r="N165" s="86">
        <f>_xlfn.IFS($E165&gt;0,VLOOKUP($F165,objets!$A$2:$L5065,6,FALSE)*$E165,$F165="",0,$E165="",VLOOKUP($F165,objets!$A$2:$L5065,6,FALSE))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:X167" si="101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ht="34.5" customHeight="1" x14ac:dyDescent="0.25">
      <c r="A166" s="81"/>
      <c r="B166" s="81"/>
      <c r="C166" s="82"/>
      <c r="D166" s="83"/>
      <c r="E166" s="83"/>
      <c r="F166" s="84"/>
      <c r="G166" s="85">
        <f t="shared" si="100"/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 t="shared" si="101"/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ht="34.5" customHeight="1" x14ac:dyDescent="0.25">
      <c r="A167" s="81"/>
      <c r="B167" s="81"/>
      <c r="C167" s="82"/>
      <c r="D167" s="83"/>
      <c r="E167" s="83"/>
      <c r="F167" s="84"/>
      <c r="G167" s="85">
        <f t="shared" si="100"/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si="101"/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ht="34.5" customHeight="1" x14ac:dyDescent="0.25">
      <c r="A168" s="81"/>
      <c r="B168" s="81"/>
      <c r="C168" s="82"/>
      <c r="D168" s="83"/>
      <c r="E168" s="83"/>
      <c r="F168" s="97"/>
      <c r="G168" s="85">
        <f>SUM(H168:N168)</f>
        <v>0</v>
      </c>
      <c r="H168" s="86">
        <f>_xlfn.IFS($E168&gt;0,VLOOKUP($F168,objets!$A$2:$L5068,6,FALSE)*$E168,$F168="",0,$E168="",VLOOKUP($F168,objets!$A$2:$L5068,6,FALSE))</f>
        <v>0</v>
      </c>
      <c r="I168" s="86">
        <f>_xlfn.IFS($E168&gt;0,VLOOKUP($F168,objets!$A$2:$L5068,6,FALSE)*$E168,$F168="",0,$E168="",VLOOKUP($F168,objets!$A$2:$L5068,6,FALSE))</f>
        <v>0</v>
      </c>
      <c r="J168" s="86">
        <f>_xlfn.IFS($E168&gt;0,VLOOKUP($F168,objets!$A$2:$L5068,6,FALSE)*$E168,$F168="",0,$E168="",VLOOKUP($F168,objets!$A$2:$L5068,6,FALSE))</f>
        <v>0</v>
      </c>
      <c r="K168" s="86">
        <f>_xlfn.IFS($E168&gt;0,VLOOKUP($F168,objets!$A$2:$L5068,6,FALSE)*$E168,$F168="",0,$E168="",VLOOKUP($F168,objets!$A$2:$L5068,6,FALSE))</f>
        <v>0</v>
      </c>
      <c r="L168" s="86">
        <f>_xlfn.IFS($E168&gt;0,VLOOKUP($F168,objets!$A$2:$L5068,6,FALSE)*$E168,$F168="",0,$E168="",VLOOKUP($F168,objets!$A$2:$L5068,6,FALSE))</f>
        <v>0</v>
      </c>
      <c r="M168" s="86">
        <f>_xlfn.IFS($E168&gt;0,VLOOKUP($F168,objets!$A$2:$L5068,6,FALSE)*$E168,$F168="",0,$E168="",VLOOKUP($F168,objets!$A$2:$L5068,6,FALSE))</f>
        <v>0</v>
      </c>
      <c r="N168" s="86">
        <f>_xlfn.IFS($E168&gt;0,VLOOKUP($F168,objets!$A$2:$L5068,6,FALSE)*$E168,$F168="",0,$E168="",VLOOKUP($F168,objets!$A$2:$L5068,6,FALSE))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>SUMPRODUCT(H168:N168,P168:V168)/SUM(H168:N168)</f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ht="34.5" customHeight="1" x14ac:dyDescent="0.25">
      <c r="A169" s="81"/>
      <c r="B169" s="81"/>
      <c r="C169" s="82"/>
      <c r="D169" s="83"/>
      <c r="E169" s="83"/>
      <c r="F169" s="84"/>
      <c r="G169" s="85">
        <f t="shared" ref="G169" si="102">SUM(H169:N169)</f>
        <v>0</v>
      </c>
      <c r="H169" s="86">
        <f>_xlfn.IFS($E169&gt;0,VLOOKUP($F169,objets!$A$2:$L5069,6,FALSE)*$E169,$F169="",0,$E169="",VLOOKUP($F169,objets!$A$2:$L5069,6,FALSE))</f>
        <v>0</v>
      </c>
      <c r="I169" s="86">
        <f>_xlfn.IFS($E169&gt;0,VLOOKUP($F169,objets!$A$2:$L5069,6,FALSE)*$E169,$F169="",0,$E169="",VLOOKUP($F169,objets!$A$2:$L5069,6,FALSE))</f>
        <v>0</v>
      </c>
      <c r="J169" s="86">
        <f>_xlfn.IFS($E169&gt;0,VLOOKUP($F169,objets!$A$2:$L5069,6,FALSE)*$E169,$F169="",0,$E169="",VLOOKUP($F169,objets!$A$2:$L5069,6,FALSE))</f>
        <v>0</v>
      </c>
      <c r="K169" s="86">
        <f>_xlfn.IFS($E169&gt;0,VLOOKUP($F169,objets!$A$2:$L5069,6,FALSE)*$E169,$F169="",0,$E169="",VLOOKUP($F169,objets!$A$2:$L5069,6,FALSE))</f>
        <v>0</v>
      </c>
      <c r="L169" s="86">
        <f>_xlfn.IFS($E169&gt;0,VLOOKUP($F169,objets!$A$2:$L5069,6,FALSE)*$E169,$F169="",0,$E169="",VLOOKUP($F169,objets!$A$2:$L5069,6,FALSE))</f>
        <v>0</v>
      </c>
      <c r="M169" s="86">
        <f>_xlfn.IFS($E169&gt;0,VLOOKUP($F169,objets!$A$2:$L5069,6,FALSE)*$E169,$F169="",0,$E169="",VLOOKUP($F169,objets!$A$2:$L5069,6,FALSE))</f>
        <v>0</v>
      </c>
      <c r="N169" s="86">
        <f>_xlfn.IFS($E169&gt;0,VLOOKUP($F169,objets!$A$2:$L5069,6,FALSE)*$E169,$F169="",0,$E169="",VLOOKUP($F169,objets!$A$2:$L5069,6,FALSE))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ref="X169" si="103">SUMPRODUCT(H169:N169,P169:V169)/SUM(H169:N169)</f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ht="34.5" customHeight="1" x14ac:dyDescent="0.25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_xlfn.IFS($E170&gt;0,VLOOKUP($F170,objets!$A$2:$L5070,6,FALSE)*$E170,$F170="",0,$E170="",VLOOKUP($F170,objets!$A$2:$L5070,6,FALSE))</f>
        <v>0</v>
      </c>
      <c r="I170" s="86">
        <f>_xlfn.IFS($E170&gt;0,VLOOKUP($F170,objets!$A$2:$L5070,6,FALSE)*$E170,$F170="",0,$E170="",VLOOKUP($F170,objets!$A$2:$L5070,6,FALSE))</f>
        <v>0</v>
      </c>
      <c r="J170" s="86">
        <f>_xlfn.IFS($E170&gt;0,VLOOKUP($F170,objets!$A$2:$L5070,6,FALSE)*$E170,$F170="",0,$E170="",VLOOKUP($F170,objets!$A$2:$L5070,6,FALSE))</f>
        <v>0</v>
      </c>
      <c r="K170" s="86">
        <f>_xlfn.IFS($E170&gt;0,VLOOKUP($F170,objets!$A$2:$L5070,6,FALSE)*$E170,$F170="",0,$E170="",VLOOKUP($F170,objets!$A$2:$L5070,6,FALSE))</f>
        <v>0</v>
      </c>
      <c r="L170" s="86">
        <f>_xlfn.IFS($E170&gt;0,VLOOKUP($F170,objets!$A$2:$L5070,6,FALSE)*$E170,$F170="",0,$E170="",VLOOKUP($F170,objets!$A$2:$L5070,6,FALSE))</f>
        <v>0</v>
      </c>
      <c r="M170" s="86">
        <f>_xlfn.IFS($E170&gt;0,VLOOKUP($F170,objets!$A$2:$L5070,6,FALSE)*$E170,$F170="",0,$E170="",VLOOKUP($F170,objets!$A$2:$L5070,6,FALSE))</f>
        <v>0</v>
      </c>
      <c r="N170" s="86">
        <f>_xlfn.IFS($E170&gt;0,VLOOKUP($F170,objets!$A$2:$L5070,6,FALSE)*$E170,$F170="",0,$E170="",VLOOKUP($F170,objets!$A$2:$L5070,6,FALSE))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ht="34.5" customHeight="1" x14ac:dyDescent="0.25">
      <c r="A171" s="81"/>
      <c r="B171" s="81"/>
      <c r="C171" s="82"/>
      <c r="D171" s="83"/>
      <c r="E171" s="83"/>
      <c r="F171" s="84"/>
      <c r="G171" s="85">
        <f t="shared" ref="G171:G173" si="104">SUM(H171:N171)</f>
        <v>0</v>
      </c>
      <c r="H171" s="86">
        <f>_xlfn.IFS($E171&gt;0,VLOOKUP($F171,objets!$A$2:$L5071,6,FALSE)*$E171,$F171="",0,$E171="",VLOOKUP($F171,objets!$A$2:$L5071,6,FALSE))</f>
        <v>0</v>
      </c>
      <c r="I171" s="86">
        <f>_xlfn.IFS($E171&gt;0,VLOOKUP($F171,objets!$A$2:$L5071,6,FALSE)*$E171,$F171="",0,$E171="",VLOOKUP($F171,objets!$A$2:$L5071,6,FALSE))</f>
        <v>0</v>
      </c>
      <c r="J171" s="86">
        <f>_xlfn.IFS($E171&gt;0,VLOOKUP($F171,objets!$A$2:$L5071,6,FALSE)*$E171,$F171="",0,$E171="",VLOOKUP($F171,objets!$A$2:$L5071,6,FALSE))</f>
        <v>0</v>
      </c>
      <c r="K171" s="86">
        <f>_xlfn.IFS($E171&gt;0,VLOOKUP($F171,objets!$A$2:$L5071,6,FALSE)*$E171,$F171="",0,$E171="",VLOOKUP($F171,objets!$A$2:$L5071,6,FALSE))</f>
        <v>0</v>
      </c>
      <c r="L171" s="86">
        <f>_xlfn.IFS($E171&gt;0,VLOOKUP($F171,objets!$A$2:$L5071,6,FALSE)*$E171,$F171="",0,$E171="",VLOOKUP($F171,objets!$A$2:$L5071,6,FALSE))</f>
        <v>0</v>
      </c>
      <c r="M171" s="86">
        <f>_xlfn.IFS($E171&gt;0,VLOOKUP($F171,objets!$A$2:$L5071,6,FALSE)*$E171,$F171="",0,$E171="",VLOOKUP($F171,objets!$A$2:$L5071,6,FALSE))</f>
        <v>0</v>
      </c>
      <c r="N171" s="86">
        <f>_xlfn.IFS($E171&gt;0,VLOOKUP($F171,objets!$A$2:$L5071,6,FALSE)*$E171,$F171="",0,$E171="",VLOOKUP($F171,objets!$A$2:$L5071,6,FALSE))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:X175" si="105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ht="34.5" customHeight="1" x14ac:dyDescent="0.25">
      <c r="A172" s="81"/>
      <c r="B172" s="81"/>
      <c r="C172" s="82"/>
      <c r="D172" s="83"/>
      <c r="E172" s="83"/>
      <c r="F172" s="84"/>
      <c r="G172" s="85">
        <f t="shared" si="104"/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 t="shared" si="105"/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ht="34.5" customHeight="1" x14ac:dyDescent="0.25">
      <c r="A173" s="81"/>
      <c r="B173" s="81"/>
      <c r="C173" s="82"/>
      <c r="D173" s="83"/>
      <c r="E173" s="83"/>
      <c r="F173" s="84"/>
      <c r="G173" s="85">
        <f t="shared" si="104"/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si="105"/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ht="34.5" customHeight="1" x14ac:dyDescent="0.25">
      <c r="A174" s="81"/>
      <c r="B174" s="81"/>
      <c r="C174" s="82"/>
      <c r="D174" s="83"/>
      <c r="E174" s="83"/>
      <c r="F174" s="84"/>
      <c r="G174" s="85">
        <f t="shared" ref="G174:G175" si="106">SUM(H174:N174)</f>
        <v>0</v>
      </c>
      <c r="H174" s="86">
        <f>_xlfn.IFS($E174&gt;0,VLOOKUP($F174,objets!$A$2:$L5066,6,FALSE)*$E174,$F174="",0,$E174="",VLOOKUP($F174,objets!$A$2:$L5066,6,FALSE))</f>
        <v>0</v>
      </c>
      <c r="I174" s="86">
        <f>_xlfn.IFS($E174&gt;0,VLOOKUP($F174,objets!$A$2:$L5066,6,FALSE)*$E174,$F174="",0,$E174="",VLOOKUP($F174,objets!$A$2:$L5066,6,FALSE))</f>
        <v>0</v>
      </c>
      <c r="J174" s="86">
        <f>_xlfn.IFS($E174&gt;0,VLOOKUP($F174,objets!$A$2:$L5066,6,FALSE)*$E174,$F174="",0,$E174="",VLOOKUP($F174,objets!$A$2:$L5066,6,FALSE))</f>
        <v>0</v>
      </c>
      <c r="K174" s="86">
        <f>_xlfn.IFS($E174&gt;0,VLOOKUP($F174,objets!$A$2:$L5066,6,FALSE)*$E174,$F174="",0,$E174="",VLOOKUP($F174,objets!$A$2:$L5066,6,FALSE))</f>
        <v>0</v>
      </c>
      <c r="L174" s="86">
        <f>_xlfn.IFS($E174&gt;0,VLOOKUP($F174,objets!$A$2:$L5066,6,FALSE)*$E174,$F174="",0,$E174="",VLOOKUP($F174,objets!$A$2:$L5066,6,FALSE))</f>
        <v>0</v>
      </c>
      <c r="M174" s="86">
        <f>_xlfn.IFS($E174&gt;0,VLOOKUP($F174,objets!$A$2:$L5066,6,FALSE)*$E174,$F174="",0,$E174="",VLOOKUP($F174,objets!$A$2:$L5066,6,FALSE))</f>
        <v>0</v>
      </c>
      <c r="N174" s="86">
        <f>_xlfn.IFS($E174&gt;0,VLOOKUP($F174,objets!$A$2:$L5066,6,FALSE)*$E174,$F174="",0,$E174="",VLOOKUP($F174,objets!$A$2:$L5066,6,FALSE))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ht="34.5" customHeight="1" x14ac:dyDescent="0.25">
      <c r="A175" s="81"/>
      <c r="B175" s="81"/>
      <c r="C175" s="82"/>
      <c r="D175" s="83"/>
      <c r="E175" s="83"/>
      <c r="F175" s="84"/>
      <c r="G175" s="85">
        <f t="shared" si="106"/>
        <v>0</v>
      </c>
      <c r="H175" s="86">
        <f>_xlfn.IFS($E175&gt;0,VLOOKUP($F175,objets!$A$2:$L5075,6,FALSE)*$E175,$F175="",0,$E175="",VLOOKUP($F175,objets!$A$2:$L5075,6,FALSE))</f>
        <v>0</v>
      </c>
      <c r="I175" s="86">
        <f>_xlfn.IFS($E175&gt;0,VLOOKUP($F175,objets!$A$2:$L5075,6,FALSE)*$E175,$F175="",0,$E175="",VLOOKUP($F175,objets!$A$2:$L5075,6,FALSE))</f>
        <v>0</v>
      </c>
      <c r="J175" s="86">
        <f>_xlfn.IFS($E175&gt;0,VLOOKUP($F175,objets!$A$2:$L5075,6,FALSE)*$E175,$F175="",0,$E175="",VLOOKUP($F175,objets!$A$2:$L5075,6,FALSE))</f>
        <v>0</v>
      </c>
      <c r="K175" s="86">
        <f>_xlfn.IFS($E175&gt;0,VLOOKUP($F175,objets!$A$2:$L5075,6,FALSE)*$E175,$F175="",0,$E175="",VLOOKUP($F175,objets!$A$2:$L5075,6,FALSE))</f>
        <v>0</v>
      </c>
      <c r="L175" s="86">
        <f>_xlfn.IFS($E175&gt;0,VLOOKUP($F175,objets!$A$2:$L5075,6,FALSE)*$E175,$F175="",0,$E175="",VLOOKUP($F175,objets!$A$2:$L5075,6,FALSE))</f>
        <v>0</v>
      </c>
      <c r="M175" s="86">
        <f>_xlfn.IFS($E175&gt;0,VLOOKUP($F175,objets!$A$2:$L5075,6,FALSE)*$E175,$F175="",0,$E175="",VLOOKUP($F175,objets!$A$2:$L5075,6,FALSE))</f>
        <v>0</v>
      </c>
      <c r="N175" s="86">
        <f>_xlfn.IFS($E175&gt;0,VLOOKUP($F175,objets!$A$2:$L5075,6,FALSE)*$E175,$F175="",0,$E175="",VLOOKUP($F175,objets!$A$2:$L5075,6,FALSE))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ht="34.5" customHeight="1" x14ac:dyDescent="0.25">
      <c r="A176" s="81"/>
      <c r="B176" s="81"/>
      <c r="C176" s="82"/>
      <c r="D176" s="83"/>
      <c r="E176" s="83"/>
      <c r="F176" s="97"/>
      <c r="G176" s="85">
        <f>SUM(H176:N176)</f>
        <v>0</v>
      </c>
      <c r="H176" s="86">
        <f>_xlfn.IFS($E176&gt;0,VLOOKUP($F176,objets!$A$2:$L5076,6,FALSE)*$E176,$F176="",0,$E176="",VLOOKUP($F176,objets!$A$2:$L5076,6,FALSE))</f>
        <v>0</v>
      </c>
      <c r="I176" s="86">
        <f>_xlfn.IFS($E176&gt;0,VLOOKUP($F176,objets!$A$2:$L5076,6,FALSE)*$E176,$F176="",0,$E176="",VLOOKUP($F176,objets!$A$2:$L5076,6,FALSE))</f>
        <v>0</v>
      </c>
      <c r="J176" s="86">
        <f>_xlfn.IFS($E176&gt;0,VLOOKUP($F176,objets!$A$2:$L5076,6,FALSE)*$E176,$F176="",0,$E176="",VLOOKUP($F176,objets!$A$2:$L5076,6,FALSE))</f>
        <v>0</v>
      </c>
      <c r="K176" s="86">
        <f>_xlfn.IFS($E176&gt;0,VLOOKUP($F176,objets!$A$2:$L5076,6,FALSE)*$E176,$F176="",0,$E176="",VLOOKUP($F176,objets!$A$2:$L5076,6,FALSE))</f>
        <v>0</v>
      </c>
      <c r="L176" s="86">
        <f>_xlfn.IFS($E176&gt;0,VLOOKUP($F176,objets!$A$2:$L5076,6,FALSE)*$E176,$F176="",0,$E176="",VLOOKUP($F176,objets!$A$2:$L5076,6,FALSE))</f>
        <v>0</v>
      </c>
      <c r="M176" s="86">
        <f>_xlfn.IFS($E176&gt;0,VLOOKUP($F176,objets!$A$2:$L5076,6,FALSE)*$E176,$F176="",0,$E176="",VLOOKUP($F176,objets!$A$2:$L5076,6,FALSE))</f>
        <v>0</v>
      </c>
      <c r="N176" s="86">
        <f>_xlfn.IFS($E176&gt;0,VLOOKUP($F176,objets!$A$2:$L5076,6,FALSE)*$E176,$F176="",0,$E176="",VLOOKUP($F176,objets!$A$2:$L5076,6,FALSE))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>SUMPRODUCT(H176:N176,P176:V176)/SUM(H176:N176)</f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ht="34.5" customHeight="1" x14ac:dyDescent="0.25">
      <c r="A177" s="81"/>
      <c r="B177" s="81"/>
      <c r="C177" s="82"/>
      <c r="D177" s="83"/>
      <c r="E177" s="83"/>
      <c r="F177" s="84"/>
      <c r="G177" s="85">
        <f t="shared" ref="G177:G179" si="107">SUM(H177:N177)</f>
        <v>0</v>
      </c>
      <c r="H177" s="86">
        <f>_xlfn.IFS($E177&gt;0,VLOOKUP($F177,objets!$A$2:$L5077,6,FALSE)*$E177,$F177="",0,$E177="",VLOOKUP($F177,objets!$A$2:$L5077,6,FALSE))</f>
        <v>0</v>
      </c>
      <c r="I177" s="86">
        <f>_xlfn.IFS($E177&gt;0,VLOOKUP($F177,objets!$A$2:$L5077,6,FALSE)*$E177,$F177="",0,$E177="",VLOOKUP($F177,objets!$A$2:$L5077,6,FALSE))</f>
        <v>0</v>
      </c>
      <c r="J177" s="86">
        <f>_xlfn.IFS($E177&gt;0,VLOOKUP($F177,objets!$A$2:$L5077,6,FALSE)*$E177,$F177="",0,$E177="",VLOOKUP($F177,objets!$A$2:$L5077,6,FALSE))</f>
        <v>0</v>
      </c>
      <c r="K177" s="86">
        <f>_xlfn.IFS($E177&gt;0,VLOOKUP($F177,objets!$A$2:$L5077,6,FALSE)*$E177,$F177="",0,$E177="",VLOOKUP($F177,objets!$A$2:$L5077,6,FALSE))</f>
        <v>0</v>
      </c>
      <c r="L177" s="86">
        <f>_xlfn.IFS($E177&gt;0,VLOOKUP($F177,objets!$A$2:$L5077,6,FALSE)*$E177,$F177="",0,$E177="",VLOOKUP($F177,objets!$A$2:$L5077,6,FALSE))</f>
        <v>0</v>
      </c>
      <c r="M177" s="86">
        <f>_xlfn.IFS($E177&gt;0,VLOOKUP($F177,objets!$A$2:$L5077,6,FALSE)*$E177,$F177="",0,$E177="",VLOOKUP($F177,objets!$A$2:$L5077,6,FALSE))</f>
        <v>0</v>
      </c>
      <c r="N177" s="86">
        <f>_xlfn.IFS($E177&gt;0,VLOOKUP($F177,objets!$A$2:$L5077,6,FALSE)*$E177,$F177="",0,$E177="",VLOOKUP($F177,objets!$A$2:$L5077,6,FALSE))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ref="X177:X179" si="108">SUMPRODUCT(H177:N177,P177:V177)/SUM(H177:N177)</f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ht="34.5" customHeight="1" x14ac:dyDescent="0.25">
      <c r="A178" s="81"/>
      <c r="B178" s="81"/>
      <c r="C178" s="82"/>
      <c r="D178" s="83"/>
      <c r="E178" s="83"/>
      <c r="F178" s="84"/>
      <c r="G178" s="85">
        <f t="shared" si="107"/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 t="shared" si="108"/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ht="34.5" customHeight="1" x14ac:dyDescent="0.25">
      <c r="A179" s="81"/>
      <c r="B179" s="81"/>
      <c r="C179" s="82"/>
      <c r="D179" s="83"/>
      <c r="E179" s="83"/>
      <c r="F179" s="84"/>
      <c r="G179" s="85">
        <f t="shared" si="107"/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si="108"/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ht="34.5" customHeight="1" x14ac:dyDescent="0.25">
      <c r="A180" s="81"/>
      <c r="B180" s="81"/>
      <c r="C180" s="82"/>
      <c r="D180" s="83"/>
      <c r="E180" s="83"/>
      <c r="F180" s="97"/>
      <c r="G180" s="85">
        <f>SUM(H180:N180)</f>
        <v>0</v>
      </c>
      <c r="H180" s="86">
        <f>_xlfn.IFS($E180&gt;0,VLOOKUP($F180,objets!$A$2:$L5080,6,FALSE)*$E180,$F180="",0,$E180="",VLOOKUP($F180,objets!$A$2:$L5080,6,FALSE))</f>
        <v>0</v>
      </c>
      <c r="I180" s="86">
        <f>_xlfn.IFS($E180&gt;0,VLOOKUP($F180,objets!$A$2:$L5080,6,FALSE)*$E180,$F180="",0,$E180="",VLOOKUP($F180,objets!$A$2:$L5080,6,FALSE))</f>
        <v>0</v>
      </c>
      <c r="J180" s="86">
        <f>_xlfn.IFS($E180&gt;0,VLOOKUP($F180,objets!$A$2:$L5080,6,FALSE)*$E180,$F180="",0,$E180="",VLOOKUP($F180,objets!$A$2:$L5080,6,FALSE))</f>
        <v>0</v>
      </c>
      <c r="K180" s="86">
        <f>_xlfn.IFS($E180&gt;0,VLOOKUP($F180,objets!$A$2:$L5080,6,FALSE)*$E180,$F180="",0,$E180="",VLOOKUP($F180,objets!$A$2:$L5080,6,FALSE))</f>
        <v>0</v>
      </c>
      <c r="L180" s="86">
        <f>_xlfn.IFS($E180&gt;0,VLOOKUP($F180,objets!$A$2:$L5080,6,FALSE)*$E180,$F180="",0,$E180="",VLOOKUP($F180,objets!$A$2:$L5080,6,FALSE))</f>
        <v>0</v>
      </c>
      <c r="M180" s="86">
        <f>_xlfn.IFS($E180&gt;0,VLOOKUP($F180,objets!$A$2:$L5080,6,FALSE)*$E180,$F180="",0,$E180="",VLOOKUP($F180,objets!$A$2:$L5080,6,FALSE))</f>
        <v>0</v>
      </c>
      <c r="N180" s="86">
        <f>_xlfn.IFS($E180&gt;0,VLOOKUP($F180,objets!$A$2:$L5080,6,FALSE)*$E180,$F180="",0,$E180="",VLOOKUP($F180,objets!$A$2:$L5080,6,FALSE))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>SUMPRODUCT(H180:N180,P180:V180)/SUM(H180:N180)</f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ht="34.5" customHeight="1" x14ac:dyDescent="0.25">
      <c r="A181" s="81"/>
      <c r="B181" s="81"/>
      <c r="C181" s="82"/>
      <c r="D181" s="83"/>
      <c r="E181" s="83"/>
      <c r="F181" s="84"/>
      <c r="G181" s="85">
        <f t="shared" ref="G181" si="109">SUM(H181:N181)</f>
        <v>0</v>
      </c>
      <c r="H181" s="86">
        <f>_xlfn.IFS($E181&gt;0,VLOOKUP($F181,objets!$A$2:$L5081,6,FALSE)*$E181,$F181="",0,$E181="",VLOOKUP($F181,objets!$A$2:$L5081,6,FALSE))</f>
        <v>0</v>
      </c>
      <c r="I181" s="86">
        <f>_xlfn.IFS($E181&gt;0,VLOOKUP($F181,objets!$A$2:$L5081,6,FALSE)*$E181,$F181="",0,$E181="",VLOOKUP($F181,objets!$A$2:$L5081,6,FALSE))</f>
        <v>0</v>
      </c>
      <c r="J181" s="86">
        <f>_xlfn.IFS($E181&gt;0,VLOOKUP($F181,objets!$A$2:$L5081,6,FALSE)*$E181,$F181="",0,$E181="",VLOOKUP($F181,objets!$A$2:$L5081,6,FALSE))</f>
        <v>0</v>
      </c>
      <c r="K181" s="86">
        <f>_xlfn.IFS($E181&gt;0,VLOOKUP($F181,objets!$A$2:$L5081,6,FALSE)*$E181,$F181="",0,$E181="",VLOOKUP($F181,objets!$A$2:$L5081,6,FALSE))</f>
        <v>0</v>
      </c>
      <c r="L181" s="86">
        <f>_xlfn.IFS($E181&gt;0,VLOOKUP($F181,objets!$A$2:$L5081,6,FALSE)*$E181,$F181="",0,$E181="",VLOOKUP($F181,objets!$A$2:$L5081,6,FALSE))</f>
        <v>0</v>
      </c>
      <c r="M181" s="86">
        <f>_xlfn.IFS($E181&gt;0,VLOOKUP($F181,objets!$A$2:$L5081,6,FALSE)*$E181,$F181="",0,$E181="",VLOOKUP($F181,objets!$A$2:$L5081,6,FALSE))</f>
        <v>0</v>
      </c>
      <c r="N181" s="86">
        <f>_xlfn.IFS($E181&gt;0,VLOOKUP($F181,objets!$A$2:$L5081,6,FALSE)*$E181,$F181="",0,$E181="",VLOOKUP($F181,objets!$A$2:$L5081,6,FALSE))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ref="X181" si="110">SUMPRODUCT(H181:N181,P181:V181)/SUM(H181:N181)</f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ht="34.5" customHeight="1" x14ac:dyDescent="0.25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_xlfn.IFS($E182&gt;0,VLOOKUP($F182,objets!$A$2:$L5082,6,FALSE)*$E182,$F182="",0,$E182="",VLOOKUP($F182,objets!$A$2:$L5082,6,FALSE))</f>
        <v>0</v>
      </c>
      <c r="I182" s="86">
        <f>_xlfn.IFS($E182&gt;0,VLOOKUP($F182,objets!$A$2:$L5082,6,FALSE)*$E182,$F182="",0,$E182="",VLOOKUP($F182,objets!$A$2:$L5082,6,FALSE))</f>
        <v>0</v>
      </c>
      <c r="J182" s="86">
        <f>_xlfn.IFS($E182&gt;0,VLOOKUP($F182,objets!$A$2:$L5082,6,FALSE)*$E182,$F182="",0,$E182="",VLOOKUP($F182,objets!$A$2:$L5082,6,FALSE))</f>
        <v>0</v>
      </c>
      <c r="K182" s="86">
        <f>_xlfn.IFS($E182&gt;0,VLOOKUP($F182,objets!$A$2:$L5082,6,FALSE)*$E182,$F182="",0,$E182="",VLOOKUP($F182,objets!$A$2:$L5082,6,FALSE))</f>
        <v>0</v>
      </c>
      <c r="L182" s="86">
        <f>_xlfn.IFS($E182&gt;0,VLOOKUP($F182,objets!$A$2:$L5082,6,FALSE)*$E182,$F182="",0,$E182="",VLOOKUP($F182,objets!$A$2:$L5082,6,FALSE))</f>
        <v>0</v>
      </c>
      <c r="M182" s="86">
        <f>_xlfn.IFS($E182&gt;0,VLOOKUP($F182,objets!$A$2:$L5082,6,FALSE)*$E182,$F182="",0,$E182="",VLOOKUP($F182,objets!$A$2:$L5082,6,FALSE))</f>
        <v>0</v>
      </c>
      <c r="N182" s="86">
        <f>_xlfn.IFS($E182&gt;0,VLOOKUP($F182,objets!$A$2:$L5082,6,FALSE)*$E182,$F182="",0,$E182="",VLOOKUP($F182,objets!$A$2:$L5082,6,FALSE))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ht="34.5" customHeight="1" x14ac:dyDescent="0.25">
      <c r="A183" s="81"/>
      <c r="B183" s="81"/>
      <c r="C183" s="82"/>
      <c r="D183" s="83"/>
      <c r="E183" s="83"/>
      <c r="F183" s="84"/>
      <c r="G183" s="85">
        <f t="shared" ref="G183:G185" si="111">SUM(H183:N183)</f>
        <v>0</v>
      </c>
      <c r="H183" s="86">
        <f>_xlfn.IFS($E183&gt;0,VLOOKUP($F183,objets!$A$2:$L5083,6,FALSE)*$E183,$F183="",0,$E183="",VLOOKUP($F183,objets!$A$2:$L5083,6,FALSE))</f>
        <v>0</v>
      </c>
      <c r="I183" s="86">
        <f>_xlfn.IFS($E183&gt;0,VLOOKUP($F183,objets!$A$2:$L5083,6,FALSE)*$E183,$F183="",0,$E183="",VLOOKUP($F183,objets!$A$2:$L5083,6,FALSE))</f>
        <v>0</v>
      </c>
      <c r="J183" s="86">
        <f>_xlfn.IFS($E183&gt;0,VLOOKUP($F183,objets!$A$2:$L5083,6,FALSE)*$E183,$F183="",0,$E183="",VLOOKUP($F183,objets!$A$2:$L5083,6,FALSE))</f>
        <v>0</v>
      </c>
      <c r="K183" s="86">
        <f>_xlfn.IFS($E183&gt;0,VLOOKUP($F183,objets!$A$2:$L5083,6,FALSE)*$E183,$F183="",0,$E183="",VLOOKUP($F183,objets!$A$2:$L5083,6,FALSE))</f>
        <v>0</v>
      </c>
      <c r="L183" s="86">
        <f>_xlfn.IFS($E183&gt;0,VLOOKUP($F183,objets!$A$2:$L5083,6,FALSE)*$E183,$F183="",0,$E183="",VLOOKUP($F183,objets!$A$2:$L5083,6,FALSE))</f>
        <v>0</v>
      </c>
      <c r="M183" s="86">
        <f>_xlfn.IFS($E183&gt;0,VLOOKUP($F183,objets!$A$2:$L5083,6,FALSE)*$E183,$F183="",0,$E183="",VLOOKUP($F183,objets!$A$2:$L5083,6,FALSE))</f>
        <v>0</v>
      </c>
      <c r="N183" s="86">
        <f>_xlfn.IFS($E183&gt;0,VLOOKUP($F183,objets!$A$2:$L5083,6,FALSE)*$E183,$F183="",0,$E183="",VLOOKUP($F183,objets!$A$2:$L5083,6,FALSE))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:X185" si="112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ht="34.5" customHeight="1" x14ac:dyDescent="0.25">
      <c r="A184" s="81"/>
      <c r="B184" s="81"/>
      <c r="C184" s="82"/>
      <c r="D184" s="83"/>
      <c r="E184" s="83"/>
      <c r="F184" s="84"/>
      <c r="G184" s="85">
        <f t="shared" si="111"/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 t="shared" si="112"/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ht="34.5" customHeight="1" x14ac:dyDescent="0.25">
      <c r="A185" s="81"/>
      <c r="B185" s="81"/>
      <c r="C185" s="82"/>
      <c r="D185" s="83"/>
      <c r="E185" s="83"/>
      <c r="F185" s="84"/>
      <c r="G185" s="85">
        <f t="shared" si="111"/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si="112"/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ht="34.5" customHeight="1" x14ac:dyDescent="0.25">
      <c r="A186" s="81"/>
      <c r="B186" s="81"/>
      <c r="C186" s="82"/>
      <c r="D186" s="83"/>
      <c r="E186" s="83"/>
      <c r="F186" s="97"/>
      <c r="G186" s="85">
        <f>SUM(H186:N186)</f>
        <v>0</v>
      </c>
      <c r="H186" s="86">
        <f>_xlfn.IFS($E186&gt;0,VLOOKUP($F186,objets!$A$2:$L5086,6,FALSE)*$E186,$F186="",0,$E186="",VLOOKUP($F186,objets!$A$2:$L5086,6,FALSE))</f>
        <v>0</v>
      </c>
      <c r="I186" s="86">
        <f>_xlfn.IFS($E186&gt;0,VLOOKUP($F186,objets!$A$2:$L5086,6,FALSE)*$E186,$F186="",0,$E186="",VLOOKUP($F186,objets!$A$2:$L5086,6,FALSE))</f>
        <v>0</v>
      </c>
      <c r="J186" s="86">
        <f>_xlfn.IFS($E186&gt;0,VLOOKUP($F186,objets!$A$2:$L5086,6,FALSE)*$E186,$F186="",0,$E186="",VLOOKUP($F186,objets!$A$2:$L5086,6,FALSE))</f>
        <v>0</v>
      </c>
      <c r="K186" s="86">
        <f>_xlfn.IFS($E186&gt;0,VLOOKUP($F186,objets!$A$2:$L5086,6,FALSE)*$E186,$F186="",0,$E186="",VLOOKUP($F186,objets!$A$2:$L5086,6,FALSE))</f>
        <v>0</v>
      </c>
      <c r="L186" s="86">
        <f>_xlfn.IFS($E186&gt;0,VLOOKUP($F186,objets!$A$2:$L5086,6,FALSE)*$E186,$F186="",0,$E186="",VLOOKUP($F186,objets!$A$2:$L5086,6,FALSE))</f>
        <v>0</v>
      </c>
      <c r="M186" s="86">
        <f>_xlfn.IFS($E186&gt;0,VLOOKUP($F186,objets!$A$2:$L5086,6,FALSE)*$E186,$F186="",0,$E186="",VLOOKUP($F186,objets!$A$2:$L5086,6,FALSE))</f>
        <v>0</v>
      </c>
      <c r="N186" s="86">
        <f>_xlfn.IFS($E186&gt;0,VLOOKUP($F186,objets!$A$2:$L5086,6,FALSE)*$E186,$F186="",0,$E186="",VLOOKUP($F186,objets!$A$2:$L5086,6,FALSE))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>SUMPRODUCT(H186:N186,P186:V186)/SUM(H186:N186)</f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ht="34.5" customHeight="1" x14ac:dyDescent="0.25">
      <c r="A187" s="81"/>
      <c r="B187" s="81"/>
      <c r="C187" s="82"/>
      <c r="D187" s="83"/>
      <c r="E187" s="83"/>
      <c r="F187" s="84"/>
      <c r="G187" s="85">
        <f t="shared" ref="G187:G191" si="113">SUM(H187:N187)</f>
        <v>0</v>
      </c>
      <c r="H187" s="86">
        <f>_xlfn.IFS($E187&gt;0,VLOOKUP($F187,objets!$A$2:$L5087,6,FALSE)*$E187,$F187="",0,$E187="",VLOOKUP($F187,objets!$A$2:$L5087,6,FALSE))</f>
        <v>0</v>
      </c>
      <c r="I187" s="86">
        <f>_xlfn.IFS($E187&gt;0,VLOOKUP($F187,objets!$A$2:$L5087,6,FALSE)*$E187,$F187="",0,$E187="",VLOOKUP($F187,objets!$A$2:$L5087,6,FALSE))</f>
        <v>0</v>
      </c>
      <c r="J187" s="86">
        <f>_xlfn.IFS($E187&gt;0,VLOOKUP($F187,objets!$A$2:$L5087,6,FALSE)*$E187,$F187="",0,$E187="",VLOOKUP($F187,objets!$A$2:$L5087,6,FALSE))</f>
        <v>0</v>
      </c>
      <c r="K187" s="86">
        <f>_xlfn.IFS($E187&gt;0,VLOOKUP($F187,objets!$A$2:$L5087,6,FALSE)*$E187,$F187="",0,$E187="",VLOOKUP($F187,objets!$A$2:$L5087,6,FALSE))</f>
        <v>0</v>
      </c>
      <c r="L187" s="86">
        <f>_xlfn.IFS($E187&gt;0,VLOOKUP($F187,objets!$A$2:$L5087,6,FALSE)*$E187,$F187="",0,$E187="",VLOOKUP($F187,objets!$A$2:$L5087,6,FALSE))</f>
        <v>0</v>
      </c>
      <c r="M187" s="86">
        <f>_xlfn.IFS($E187&gt;0,VLOOKUP($F187,objets!$A$2:$L5087,6,FALSE)*$E187,$F187="",0,$E187="",VLOOKUP($F187,objets!$A$2:$L5087,6,FALSE))</f>
        <v>0</v>
      </c>
      <c r="N187" s="86">
        <f>_xlfn.IFS($E187&gt;0,VLOOKUP($F187,objets!$A$2:$L5087,6,FALSE)*$E187,$F187="",0,$E187="",VLOOKUP($F187,objets!$A$2:$L5087,6,FALSE))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ref="X187:X199" si="114">SUMPRODUCT(H187:N187,P187:V187)/SUM(H187:N187)</f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ht="34.5" customHeight="1" x14ac:dyDescent="0.25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_xlfn.IFS($E188&gt;0,VLOOKUP($F188,objets!$A$2:$L5088,6,FALSE)*$E188,$F188="",0,$E188="",VLOOKUP($F188,objets!$A$2:$L5088,6,FALSE))</f>
        <v>0</v>
      </c>
      <c r="I188" s="86">
        <f>_xlfn.IFS($E188&gt;0,VLOOKUP($F188,objets!$A$2:$L5088,6,FALSE)*$E188,$F188="",0,$E188="",VLOOKUP($F188,objets!$A$2:$L5088,6,FALSE))</f>
        <v>0</v>
      </c>
      <c r="J188" s="86">
        <f>_xlfn.IFS($E188&gt;0,VLOOKUP($F188,objets!$A$2:$L5088,6,FALSE)*$E188,$F188="",0,$E188="",VLOOKUP($F188,objets!$A$2:$L5088,6,FALSE))</f>
        <v>0</v>
      </c>
      <c r="K188" s="86">
        <f>_xlfn.IFS($E188&gt;0,VLOOKUP($F188,objets!$A$2:$L5088,6,FALSE)*$E188,$F188="",0,$E188="",VLOOKUP($F188,objets!$A$2:$L5088,6,FALSE))</f>
        <v>0</v>
      </c>
      <c r="L188" s="86">
        <f>_xlfn.IFS($E188&gt;0,VLOOKUP($F188,objets!$A$2:$L5088,6,FALSE)*$E188,$F188="",0,$E188="",VLOOKUP($F188,objets!$A$2:$L5088,6,FALSE))</f>
        <v>0</v>
      </c>
      <c r="M188" s="86">
        <f>_xlfn.IFS($E188&gt;0,VLOOKUP($F188,objets!$A$2:$L5088,6,FALSE)*$E188,$F188="",0,$E188="",VLOOKUP($F188,objets!$A$2:$L5088,6,FALSE))</f>
        <v>0</v>
      </c>
      <c r="N188" s="86">
        <f>_xlfn.IFS($E188&gt;0,VLOOKUP($F188,objets!$A$2:$L5088,6,FALSE)*$E188,$F188="",0,$E188="",VLOOKUP($F188,objets!$A$2:$L5088,6,FALSE))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ht="34.5" customHeight="1" x14ac:dyDescent="0.25">
      <c r="A189" s="81"/>
      <c r="B189" s="81"/>
      <c r="C189" s="82"/>
      <c r="D189" s="83"/>
      <c r="E189" s="83"/>
      <c r="F189" s="84"/>
      <c r="G189" s="85">
        <f t="shared" ref="G189" si="115">SUM(H189:N189)</f>
        <v>0</v>
      </c>
      <c r="H189" s="86">
        <f>_xlfn.IFS($E189&gt;0,VLOOKUP($F189,objets!$A$2:$L5089,6,FALSE)*$E189,$F189="",0,$E189="",VLOOKUP($F189,objets!$A$2:$L5089,6,FALSE))</f>
        <v>0</v>
      </c>
      <c r="I189" s="86">
        <f>_xlfn.IFS($E189&gt;0,VLOOKUP($F189,objets!$A$2:$L5089,6,FALSE)*$E189,$F189="",0,$E189="",VLOOKUP($F189,objets!$A$2:$L5089,6,FALSE))</f>
        <v>0</v>
      </c>
      <c r="J189" s="86">
        <f>_xlfn.IFS($E189&gt;0,VLOOKUP($F189,objets!$A$2:$L5089,6,FALSE)*$E189,$F189="",0,$E189="",VLOOKUP($F189,objets!$A$2:$L5089,6,FALSE))</f>
        <v>0</v>
      </c>
      <c r="K189" s="86">
        <f>_xlfn.IFS($E189&gt;0,VLOOKUP($F189,objets!$A$2:$L5089,6,FALSE)*$E189,$F189="",0,$E189="",VLOOKUP($F189,objets!$A$2:$L5089,6,FALSE))</f>
        <v>0</v>
      </c>
      <c r="L189" s="86">
        <f>_xlfn.IFS($E189&gt;0,VLOOKUP($F189,objets!$A$2:$L5089,6,FALSE)*$E189,$F189="",0,$E189="",VLOOKUP($F189,objets!$A$2:$L5089,6,FALSE))</f>
        <v>0</v>
      </c>
      <c r="M189" s="86">
        <f>_xlfn.IFS($E189&gt;0,VLOOKUP($F189,objets!$A$2:$L5089,6,FALSE)*$E189,$F189="",0,$E189="",VLOOKUP($F189,objets!$A$2:$L5089,6,FALSE))</f>
        <v>0</v>
      </c>
      <c r="N189" s="86">
        <f>_xlfn.IFS($E189&gt;0,VLOOKUP($F189,objets!$A$2:$L5089,6,FALSE)*$E189,$F189="",0,$E189="",VLOOKUP($F189,objets!$A$2:$L5089,6,FALSE))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" si="116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ht="34.5" customHeight="1" x14ac:dyDescent="0.25">
      <c r="A190" s="81"/>
      <c r="B190" s="81"/>
      <c r="C190" s="82"/>
      <c r="D190" s="83"/>
      <c r="E190" s="83"/>
      <c r="F190" s="84"/>
      <c r="G190" s="85">
        <f t="shared" si="113"/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 t="shared" si="114"/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ht="34.5" customHeight="1" x14ac:dyDescent="0.25">
      <c r="A191" s="81"/>
      <c r="B191" s="81"/>
      <c r="C191" s="82"/>
      <c r="D191" s="83"/>
      <c r="E191" s="83"/>
      <c r="F191" s="84"/>
      <c r="G191" s="85">
        <f t="shared" si="113"/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si="114"/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ht="34.5" customHeight="1" x14ac:dyDescent="0.25">
      <c r="A192" s="81"/>
      <c r="B192" s="81"/>
      <c r="C192" s="82"/>
      <c r="D192" s="83"/>
      <c r="E192" s="83"/>
      <c r="F192" s="97"/>
      <c r="G192" s="85">
        <f>SUM(H192:N192)</f>
        <v>0</v>
      </c>
      <c r="H192" s="86">
        <f>_xlfn.IFS($E192&gt;0,VLOOKUP($F192,objets!$A$2:$L5092,6,FALSE)*$E192,$F192="",0,$E192="",VLOOKUP($F192,objets!$A$2:$L5092,6,FALSE))</f>
        <v>0</v>
      </c>
      <c r="I192" s="86">
        <f>_xlfn.IFS($E192&gt;0,VLOOKUP($F192,objets!$A$2:$L5092,6,FALSE)*$E192,$F192="",0,$E192="",VLOOKUP($F192,objets!$A$2:$L5092,6,FALSE))</f>
        <v>0</v>
      </c>
      <c r="J192" s="86">
        <f>_xlfn.IFS($E192&gt;0,VLOOKUP($F192,objets!$A$2:$L5092,6,FALSE)*$E192,$F192="",0,$E192="",VLOOKUP($F192,objets!$A$2:$L5092,6,FALSE))</f>
        <v>0</v>
      </c>
      <c r="K192" s="86">
        <f>_xlfn.IFS($E192&gt;0,VLOOKUP($F192,objets!$A$2:$L5092,6,FALSE)*$E192,$F192="",0,$E192="",VLOOKUP($F192,objets!$A$2:$L5092,6,FALSE))</f>
        <v>0</v>
      </c>
      <c r="L192" s="86">
        <f>_xlfn.IFS($E192&gt;0,VLOOKUP($F192,objets!$A$2:$L5092,6,FALSE)*$E192,$F192="",0,$E192="",VLOOKUP($F192,objets!$A$2:$L5092,6,FALSE))</f>
        <v>0</v>
      </c>
      <c r="M192" s="86">
        <f>_xlfn.IFS($E192&gt;0,VLOOKUP($F192,objets!$A$2:$L5092,6,FALSE)*$E192,$F192="",0,$E192="",VLOOKUP($F192,objets!$A$2:$L5092,6,FALSE))</f>
        <v>0</v>
      </c>
      <c r="N192" s="86">
        <f>_xlfn.IFS($E192&gt;0,VLOOKUP($F192,objets!$A$2:$L5092,6,FALSE)*$E192,$F192="",0,$E192="",VLOOKUP($F192,objets!$A$2:$L5092,6,FALSE))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>SUMPRODUCT(H192:N192,P192:V192)/SUM(H192:N192)</f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ht="34.5" customHeight="1" x14ac:dyDescent="0.25">
      <c r="A193" s="81"/>
      <c r="B193" s="81"/>
      <c r="C193" s="82"/>
      <c r="D193" s="83"/>
      <c r="E193" s="83"/>
      <c r="F193" s="84"/>
      <c r="G193" s="85">
        <f t="shared" ref="G193" si="117">SUM(H193:N193)</f>
        <v>0</v>
      </c>
      <c r="H193" s="86">
        <f>_xlfn.IFS($E193&gt;0,VLOOKUP($F193,objets!$A$2:$L5093,6,FALSE)*$E193,$F193="",0,$E193="",VLOOKUP($F193,objets!$A$2:$L5093,6,FALSE))</f>
        <v>0</v>
      </c>
      <c r="I193" s="86">
        <f>_xlfn.IFS($E193&gt;0,VLOOKUP($F193,objets!$A$2:$L5093,6,FALSE)*$E193,$F193="",0,$E193="",VLOOKUP($F193,objets!$A$2:$L5093,6,FALSE))</f>
        <v>0</v>
      </c>
      <c r="J193" s="86">
        <f>_xlfn.IFS($E193&gt;0,VLOOKUP($F193,objets!$A$2:$L5093,6,FALSE)*$E193,$F193="",0,$E193="",VLOOKUP($F193,objets!$A$2:$L5093,6,FALSE))</f>
        <v>0</v>
      </c>
      <c r="K193" s="86">
        <f>_xlfn.IFS($E193&gt;0,VLOOKUP($F193,objets!$A$2:$L5093,6,FALSE)*$E193,$F193="",0,$E193="",VLOOKUP($F193,objets!$A$2:$L5093,6,FALSE))</f>
        <v>0</v>
      </c>
      <c r="L193" s="86">
        <f>_xlfn.IFS($E193&gt;0,VLOOKUP($F193,objets!$A$2:$L5093,6,FALSE)*$E193,$F193="",0,$E193="",VLOOKUP($F193,objets!$A$2:$L5093,6,FALSE))</f>
        <v>0</v>
      </c>
      <c r="M193" s="86">
        <f>_xlfn.IFS($E193&gt;0,VLOOKUP($F193,objets!$A$2:$L5093,6,FALSE)*$E193,$F193="",0,$E193="",VLOOKUP($F193,objets!$A$2:$L5093,6,FALSE))</f>
        <v>0</v>
      </c>
      <c r="N193" s="86">
        <f>_xlfn.IFS($E193&gt;0,VLOOKUP($F193,objets!$A$2:$L5093,6,FALSE)*$E193,$F193="",0,$E193="",VLOOKUP($F193,objets!$A$2:$L5093,6,FALSE))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ref="X193" si="118">SUMPRODUCT(H193:N193,P193:V193)/SUM(H193:N193)</f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ht="34.5" customHeight="1" x14ac:dyDescent="0.25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_xlfn.IFS($E194&gt;0,VLOOKUP($F194,objets!$A$2:$L5094,6,FALSE)*$E194,$F194="",0,$E194="",VLOOKUP($F194,objets!$A$2:$L5094,6,FALSE))</f>
        <v>0</v>
      </c>
      <c r="I194" s="86">
        <f>_xlfn.IFS($E194&gt;0,VLOOKUP($F194,objets!$A$2:$L5094,6,FALSE)*$E194,$F194="",0,$E194="",VLOOKUP($F194,objets!$A$2:$L5094,6,FALSE))</f>
        <v>0</v>
      </c>
      <c r="J194" s="86">
        <f>_xlfn.IFS($E194&gt;0,VLOOKUP($F194,objets!$A$2:$L5094,6,FALSE)*$E194,$F194="",0,$E194="",VLOOKUP($F194,objets!$A$2:$L5094,6,FALSE))</f>
        <v>0</v>
      </c>
      <c r="K194" s="86">
        <f>_xlfn.IFS($E194&gt;0,VLOOKUP($F194,objets!$A$2:$L5094,6,FALSE)*$E194,$F194="",0,$E194="",VLOOKUP($F194,objets!$A$2:$L5094,6,FALSE))</f>
        <v>0</v>
      </c>
      <c r="L194" s="86">
        <f>_xlfn.IFS($E194&gt;0,VLOOKUP($F194,objets!$A$2:$L5094,6,FALSE)*$E194,$F194="",0,$E194="",VLOOKUP($F194,objets!$A$2:$L5094,6,FALSE))</f>
        <v>0</v>
      </c>
      <c r="M194" s="86">
        <f>_xlfn.IFS($E194&gt;0,VLOOKUP($F194,objets!$A$2:$L5094,6,FALSE)*$E194,$F194="",0,$E194="",VLOOKUP($F194,objets!$A$2:$L5094,6,FALSE))</f>
        <v>0</v>
      </c>
      <c r="N194" s="86">
        <f>_xlfn.IFS($E194&gt;0,VLOOKUP($F194,objets!$A$2:$L5094,6,FALSE)*$E194,$F194="",0,$E194="",VLOOKUP($F194,objets!$A$2:$L5094,6,FALSE))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ht="34.5" customHeight="1" x14ac:dyDescent="0.25">
      <c r="A195" s="81"/>
      <c r="B195" s="81"/>
      <c r="C195" s="82"/>
      <c r="D195" s="83"/>
      <c r="E195" s="83"/>
      <c r="F195" s="84"/>
      <c r="G195" s="85">
        <f t="shared" ref="G195:G197" si="119">SUM(H195:N195)</f>
        <v>0</v>
      </c>
      <c r="H195" s="86">
        <f>_xlfn.IFS($E195&gt;0,VLOOKUP($F195,objets!$A$2:$L5095,6,FALSE)*$E195,$F195="",0,$E195="",VLOOKUP($F195,objets!$A$2:$L5095,6,FALSE))</f>
        <v>0</v>
      </c>
      <c r="I195" s="86">
        <f>_xlfn.IFS($E195&gt;0,VLOOKUP($F195,objets!$A$2:$L5095,6,FALSE)*$E195,$F195="",0,$E195="",VLOOKUP($F195,objets!$A$2:$L5095,6,FALSE))</f>
        <v>0</v>
      </c>
      <c r="J195" s="86">
        <f>_xlfn.IFS($E195&gt;0,VLOOKUP($F195,objets!$A$2:$L5095,6,FALSE)*$E195,$F195="",0,$E195="",VLOOKUP($F195,objets!$A$2:$L5095,6,FALSE))</f>
        <v>0</v>
      </c>
      <c r="K195" s="86">
        <f>_xlfn.IFS($E195&gt;0,VLOOKUP($F195,objets!$A$2:$L5095,6,FALSE)*$E195,$F195="",0,$E195="",VLOOKUP($F195,objets!$A$2:$L5095,6,FALSE))</f>
        <v>0</v>
      </c>
      <c r="L195" s="86">
        <f>_xlfn.IFS($E195&gt;0,VLOOKUP($F195,objets!$A$2:$L5095,6,FALSE)*$E195,$F195="",0,$E195="",VLOOKUP($F195,objets!$A$2:$L5095,6,FALSE))</f>
        <v>0</v>
      </c>
      <c r="M195" s="86">
        <f>_xlfn.IFS($E195&gt;0,VLOOKUP($F195,objets!$A$2:$L5095,6,FALSE)*$E195,$F195="",0,$E195="",VLOOKUP($F195,objets!$A$2:$L5095,6,FALSE))</f>
        <v>0</v>
      </c>
      <c r="N195" s="86">
        <f>_xlfn.IFS($E195&gt;0,VLOOKUP($F195,objets!$A$2:$L5095,6,FALSE)*$E195,$F195="",0,$E195="",VLOOKUP($F195,objets!$A$2:$L5095,6,FALSE))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:X197" si="120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ht="34.5" customHeight="1" x14ac:dyDescent="0.25">
      <c r="A196" s="81"/>
      <c r="B196" s="81"/>
      <c r="C196" s="82"/>
      <c r="D196" s="83"/>
      <c r="E196" s="83"/>
      <c r="F196" s="84"/>
      <c r="G196" s="85">
        <f t="shared" si="119"/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 t="shared" si="120"/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ht="34.5" customHeight="1" x14ac:dyDescent="0.25">
      <c r="A197" s="81"/>
      <c r="B197" s="81"/>
      <c r="C197" s="82"/>
      <c r="D197" s="83"/>
      <c r="E197" s="83"/>
      <c r="F197" s="84"/>
      <c r="G197" s="85">
        <f t="shared" si="119"/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si="120"/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ht="34.5" customHeight="1" x14ac:dyDescent="0.25">
      <c r="A198" s="81"/>
      <c r="B198" s="81"/>
      <c r="C198" s="82"/>
      <c r="D198" s="83"/>
      <c r="E198" s="83"/>
      <c r="F198" s="84"/>
      <c r="G198" s="85">
        <f t="shared" ref="G198:G199" si="121">SUM(H198:N198)</f>
        <v>0</v>
      </c>
      <c r="H198" s="86">
        <f>_xlfn.IFS($E198&gt;0,VLOOKUP($F198,objets!$A$2:$L5090,6,FALSE)*$E198,$F198="",0,$E198="",VLOOKUP($F198,objets!$A$2:$L5090,6,FALSE))</f>
        <v>0</v>
      </c>
      <c r="I198" s="86">
        <f>_xlfn.IFS($E198&gt;0,VLOOKUP($F198,objets!$A$2:$L5090,6,FALSE)*$E198,$F198="",0,$E198="",VLOOKUP($F198,objets!$A$2:$L5090,6,FALSE))</f>
        <v>0</v>
      </c>
      <c r="J198" s="86">
        <f>_xlfn.IFS($E198&gt;0,VLOOKUP($F198,objets!$A$2:$L5090,6,FALSE)*$E198,$F198="",0,$E198="",VLOOKUP($F198,objets!$A$2:$L5090,6,FALSE))</f>
        <v>0</v>
      </c>
      <c r="K198" s="86">
        <f>_xlfn.IFS($E198&gt;0,VLOOKUP($F198,objets!$A$2:$L5090,6,FALSE)*$E198,$F198="",0,$E198="",VLOOKUP($F198,objets!$A$2:$L5090,6,FALSE))</f>
        <v>0</v>
      </c>
      <c r="L198" s="86">
        <f>_xlfn.IFS($E198&gt;0,VLOOKUP($F198,objets!$A$2:$L5090,6,FALSE)*$E198,$F198="",0,$E198="",VLOOKUP($F198,objets!$A$2:$L5090,6,FALSE))</f>
        <v>0</v>
      </c>
      <c r="M198" s="86">
        <f>_xlfn.IFS($E198&gt;0,VLOOKUP($F198,objets!$A$2:$L5090,6,FALSE)*$E198,$F198="",0,$E198="",VLOOKUP($F198,objets!$A$2:$L5090,6,FALSE))</f>
        <v>0</v>
      </c>
      <c r="N198" s="86">
        <f>_xlfn.IFS($E198&gt;0,VLOOKUP($F198,objets!$A$2:$L5090,6,FALSE)*$E198,$F198="",0,$E198="",VLOOKUP($F198,objets!$A$2:$L5090,6,FALSE))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14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ht="34.5" customHeight="1" thickBot="1" x14ac:dyDescent="0.3">
      <c r="A199" s="98"/>
      <c r="B199" s="98"/>
      <c r="C199" s="99"/>
      <c r="D199" s="100"/>
      <c r="E199" s="100"/>
      <c r="F199" s="101"/>
      <c r="G199" s="102">
        <f t="shared" si="121"/>
        <v>0</v>
      </c>
      <c r="H199" s="86">
        <f>_xlfn.IFS($E199&gt;0,VLOOKUP($F199,objets!$A$2:$L5091,6,FALSE)*$E199,$F199="",0,$E199="",VLOOKUP($F199,objets!$A$2:$L5091,6,FALSE))</f>
        <v>0</v>
      </c>
      <c r="I199" s="86">
        <f>_xlfn.IFS($E199&gt;0,VLOOKUP($F199,objets!$A$2:$L5091,6,FALSE)*$E199,$F199="",0,$E199="",VLOOKUP($F199,objets!$A$2:$L5091,6,FALSE))</f>
        <v>0</v>
      </c>
      <c r="J199" s="86">
        <f>_xlfn.IFS($E199&gt;0,VLOOKUP($F199,objets!$A$2:$L5091,6,FALSE)*$E199,$F199="",0,$E199="",VLOOKUP($F199,objets!$A$2:$L5091,6,FALSE))</f>
        <v>0</v>
      </c>
      <c r="K199" s="86">
        <f>_xlfn.IFS($E199&gt;0,VLOOKUP($F199,objets!$A$2:$L5091,6,FALSE)*$E199,$F199="",0,$E199="",VLOOKUP($F199,objets!$A$2:$L5091,6,FALSE))</f>
        <v>0</v>
      </c>
      <c r="L199" s="86">
        <f>_xlfn.IFS($E199&gt;0,VLOOKUP($F199,objets!$A$2:$L5091,6,FALSE)*$E199,$F199="",0,$E199="",VLOOKUP($F199,objets!$A$2:$L5091,6,FALSE))</f>
        <v>0</v>
      </c>
      <c r="M199" s="86">
        <f>_xlfn.IFS($E199&gt;0,VLOOKUP($F199,objets!$A$2:$L5091,6,FALSE)*$E199,$F199="",0,$E199="",VLOOKUP($F199,objets!$A$2:$L5091,6,FALSE))</f>
        <v>0</v>
      </c>
      <c r="N199" s="86">
        <f>_xlfn.IFS($E199&gt;0,VLOOKUP($F199,objets!$A$2:$L5091,6,FALSE)*$E199,$F199="",0,$E199="",VLOOKUP($F199,objets!$A$2:$L5091,6,FALSE))</f>
        <v>0</v>
      </c>
      <c r="O199" s="103"/>
      <c r="P199" s="104"/>
      <c r="Q199" s="104"/>
      <c r="R199" s="104"/>
      <c r="S199" s="104"/>
      <c r="T199" s="104"/>
      <c r="U199" s="104"/>
      <c r="V199" s="88"/>
      <c r="W199" s="105"/>
      <c r="X199" s="106" t="e">
        <f t="shared" si="114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ht="34.5" customHeight="1" thickTop="1" thickBot="1" x14ac:dyDescent="0.3">
      <c r="A200" s="107" t="s">
        <v>103</v>
      </c>
      <c r="B200" s="108"/>
      <c r="C200" s="230" t="s">
        <v>74</v>
      </c>
      <c r="D200" s="230"/>
      <c r="E200" s="230"/>
      <c r="F200" s="230"/>
      <c r="G200" s="109">
        <f t="shared" ref="G200:N200" si="122">SUM(G5:G199)</f>
        <v>126</v>
      </c>
      <c r="H200" s="110">
        <f t="shared" si="122"/>
        <v>18</v>
      </c>
      <c r="I200" s="110">
        <f t="shared" si="122"/>
        <v>18</v>
      </c>
      <c r="J200" s="110">
        <f t="shared" si="122"/>
        <v>18</v>
      </c>
      <c r="K200" s="110">
        <f t="shared" si="122"/>
        <v>18</v>
      </c>
      <c r="L200" s="110">
        <f t="shared" si="122"/>
        <v>18</v>
      </c>
      <c r="M200" s="110">
        <f t="shared" si="122"/>
        <v>18</v>
      </c>
      <c r="N200" s="110">
        <f t="shared" si="122"/>
        <v>18</v>
      </c>
      <c r="O200" s="111"/>
      <c r="P200" s="112">
        <f t="shared" ref="P200" si="123">SUMPRODUCT(H5:H199,P5:P199)/H200</f>
        <v>0</v>
      </c>
      <c r="Q200" s="112"/>
      <c r="R200" s="112">
        <f>SUMPRODUCT(J5:J199,R5:R199)/J200</f>
        <v>0</v>
      </c>
      <c r="S200" s="112">
        <f t="shared" ref="S200:V200" si="124">SUMPRODUCT(K5:K199,S5:S199)/K200</f>
        <v>0</v>
      </c>
      <c r="T200" s="112">
        <f t="shared" si="124"/>
        <v>0</v>
      </c>
      <c r="U200" s="112">
        <f t="shared" si="124"/>
        <v>0</v>
      </c>
      <c r="V200" s="112">
        <f t="shared" si="124"/>
        <v>0</v>
      </c>
      <c r="W200" s="113"/>
      <c r="X200" s="114">
        <f>SUMPRODUCT(H5:N199,P5:V199)/SUM(H200:N200)</f>
        <v>0</v>
      </c>
      <c r="Y200" s="76"/>
      <c r="Z200" s="115"/>
      <c r="AA200" s="115"/>
      <c r="AB200" s="115"/>
      <c r="AC200" s="115"/>
      <c r="AD200" s="115"/>
      <c r="AE200" s="115"/>
      <c r="AF200" s="115"/>
      <c r="AG200" s="115"/>
      <c r="AH200" s="116"/>
      <c r="AI200" s="117"/>
      <c r="AJ200" s="118"/>
      <c r="AK200" s="119"/>
      <c r="AL200" s="119"/>
      <c r="AM200" s="117"/>
      <c r="AN200" s="120"/>
      <c r="AO200" s="115"/>
      <c r="AP200" s="119"/>
    </row>
    <row r="201" spans="1:42" s="8" customFormat="1" ht="15.75" thickTop="1" x14ac:dyDescent="0.25">
      <c r="G201" s="58"/>
      <c r="H201" s="121"/>
      <c r="I201" s="58"/>
      <c r="J201" s="58"/>
      <c r="K201" s="121"/>
      <c r="L201" s="121"/>
      <c r="M201" s="121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</row>
  </sheetData>
  <autoFilter ref="A4:AQ200" xr:uid="{30349E3D-368B-4317-969E-B82F9D0C7A0F}">
    <filterColumn colId="27" showButton="0"/>
    <filterColumn colId="29" showButton="0"/>
    <filterColumn colId="31" showButton="0"/>
  </autoFilter>
  <mergeCells count="11">
    <mergeCell ref="AN3:AP3"/>
    <mergeCell ref="AB4:AC4"/>
    <mergeCell ref="AD4:AE4"/>
    <mergeCell ref="AF4:AG4"/>
    <mergeCell ref="C200:F200"/>
    <mergeCell ref="AJ3:AL3"/>
    <mergeCell ref="B1:E1"/>
    <mergeCell ref="A3:F3"/>
    <mergeCell ref="G3:N3"/>
    <mergeCell ref="P3:X3"/>
    <mergeCell ref="Z3:AH3"/>
  </mergeCells>
  <conditionalFormatting sqref="G200:X200 A5:E5 A190:AP191 C198:X199 Y198:AP200 A198:B200 A186:AP187 G5:AP5">
    <cfRule type="expression" dxfId="927" priority="457">
      <formula>NOT(MOD(ROW(),2))</formula>
    </cfRule>
  </conditionalFormatting>
  <conditionalFormatting sqref="P5 P186:V187 P190:V191 P198:V200">
    <cfRule type="expression" dxfId="926" priority="456">
      <formula>H5&lt;0.01</formula>
    </cfRule>
  </conditionalFormatting>
  <conditionalFormatting sqref="R5:V5 P186:V187 P190:V191 P198:V200">
    <cfRule type="expression" dxfId="925" priority="455">
      <formula>"J5=0"</formula>
    </cfRule>
  </conditionalFormatting>
  <conditionalFormatting sqref="T5:U5 P186:V187 P190:V191 P198:V200">
    <cfRule type="expression" dxfId="924" priority="454">
      <formula>H5=0</formula>
    </cfRule>
  </conditionalFormatting>
  <conditionalFormatting sqref="T5">
    <cfRule type="expression" dxfId="923" priority="453">
      <formula>"J5=0"</formula>
    </cfRule>
  </conditionalFormatting>
  <conditionalFormatting sqref="U5">
    <cfRule type="expression" dxfId="922" priority="452">
      <formula>"J5=0"</formula>
    </cfRule>
  </conditionalFormatting>
  <conditionalFormatting sqref="T5:V5 U186:V187 V190:V191 V198:V199">
    <cfRule type="expression" dxfId="921" priority="451">
      <formula>"J5=0"</formula>
    </cfRule>
  </conditionalFormatting>
  <conditionalFormatting sqref="R5">
    <cfRule type="expression" dxfId="920" priority="450">
      <formula>J5=0</formula>
    </cfRule>
  </conditionalFormatting>
  <conditionalFormatting sqref="Q5">
    <cfRule type="expression" dxfId="919" priority="449">
      <formula>"J5=0"</formula>
    </cfRule>
  </conditionalFormatting>
  <conditionalFormatting sqref="Q5">
    <cfRule type="expression" dxfId="918" priority="448">
      <formula>I5=0</formula>
    </cfRule>
  </conditionalFormatting>
  <conditionalFormatting sqref="S5:V5 U186:V187 V190:V191 V198:V199">
    <cfRule type="expression" dxfId="917" priority="447">
      <formula>K5=0</formula>
    </cfRule>
  </conditionalFormatting>
  <conditionalFormatting sqref="Q5:V5 U186:V187 V190:V191 V198:V199">
    <cfRule type="expression" dxfId="916" priority="446">
      <formula>I5&lt;0.01</formula>
    </cfRule>
  </conditionalFormatting>
  <conditionalFormatting sqref="C200">
    <cfRule type="expression" dxfId="915" priority="445">
      <formula>NOT(MOD(ROW(),2))</formula>
    </cfRule>
  </conditionalFormatting>
  <conditionalFormatting sqref="A188:AP189">
    <cfRule type="expression" dxfId="914" priority="444">
      <formula>NOT(MOD(ROW(),2))</formula>
    </cfRule>
  </conditionalFormatting>
  <conditionalFormatting sqref="P188:V189">
    <cfRule type="expression" dxfId="913" priority="443">
      <formula>H188&lt;0.01</formula>
    </cfRule>
  </conditionalFormatting>
  <conditionalFormatting sqref="P188:V189">
    <cfRule type="expression" dxfId="912" priority="442">
      <formula>"J5=0"</formula>
    </cfRule>
  </conditionalFormatting>
  <conditionalFormatting sqref="P188:V189">
    <cfRule type="expression" dxfId="911" priority="441">
      <formula>H188=0</formula>
    </cfRule>
  </conditionalFormatting>
  <conditionalFormatting sqref="U188:V189">
    <cfRule type="expression" dxfId="910" priority="440">
      <formula>"J5=0"</formula>
    </cfRule>
  </conditionalFormatting>
  <conditionalFormatting sqref="U188:V189">
    <cfRule type="expression" dxfId="909" priority="439">
      <formula>M188=0</formula>
    </cfRule>
  </conditionalFormatting>
  <conditionalFormatting sqref="U188:V189">
    <cfRule type="expression" dxfId="908" priority="438">
      <formula>M188&lt;0.01</formula>
    </cfRule>
  </conditionalFormatting>
  <conditionalFormatting sqref="A192:AP193 A196:AP197">
    <cfRule type="expression" dxfId="907" priority="437">
      <formula>NOT(MOD(ROW(),2))</formula>
    </cfRule>
  </conditionalFormatting>
  <conditionalFormatting sqref="P192:V193 P196:V197">
    <cfRule type="expression" dxfId="906" priority="436">
      <formula>H192&lt;0.01</formula>
    </cfRule>
  </conditionalFormatting>
  <conditionalFormatting sqref="P192:V193 P196:V197">
    <cfRule type="expression" dxfId="905" priority="435">
      <formula>"J5=0"</formula>
    </cfRule>
  </conditionalFormatting>
  <conditionalFormatting sqref="P192:V193 P196:V197">
    <cfRule type="expression" dxfId="904" priority="434">
      <formula>H192=0</formula>
    </cfRule>
  </conditionalFormatting>
  <conditionalFormatting sqref="U192:V193 V196:V197">
    <cfRule type="expression" dxfId="903" priority="433">
      <formula>"J5=0"</formula>
    </cfRule>
  </conditionalFormatting>
  <conditionalFormatting sqref="U192:V193 V196:V197">
    <cfRule type="expression" dxfId="902" priority="432">
      <formula>M192=0</formula>
    </cfRule>
  </conditionalFormatting>
  <conditionalFormatting sqref="U192:V193 V196:V197">
    <cfRule type="expression" dxfId="901" priority="431">
      <formula>M192&lt;0.01</formula>
    </cfRule>
  </conditionalFormatting>
  <conditionalFormatting sqref="A194:AP195">
    <cfRule type="expression" dxfId="900" priority="430">
      <formula>NOT(MOD(ROW(),2))</formula>
    </cfRule>
  </conditionalFormatting>
  <conditionalFormatting sqref="P194:V195">
    <cfRule type="expression" dxfId="899" priority="429">
      <formula>H194&lt;0.01</formula>
    </cfRule>
  </conditionalFormatting>
  <conditionalFormatting sqref="P194:V195">
    <cfRule type="expression" dxfId="898" priority="428">
      <formula>"J5=0"</formula>
    </cfRule>
  </conditionalFormatting>
  <conditionalFormatting sqref="P194:V195">
    <cfRule type="expression" dxfId="897" priority="427">
      <formula>H194=0</formula>
    </cfRule>
  </conditionalFormatting>
  <conditionalFormatting sqref="U194:V195">
    <cfRule type="expression" dxfId="896" priority="426">
      <formula>"J5=0"</formula>
    </cfRule>
  </conditionalFormatting>
  <conditionalFormatting sqref="U194:V195">
    <cfRule type="expression" dxfId="895" priority="425">
      <formula>M194=0</formula>
    </cfRule>
  </conditionalFormatting>
  <conditionalFormatting sqref="U194:V195">
    <cfRule type="expression" dxfId="894" priority="424">
      <formula>M194&lt;0.01</formula>
    </cfRule>
  </conditionalFormatting>
  <conditionalFormatting sqref="A178:AP179 A6:E6 A175:AP175 G6:AP6">
    <cfRule type="expression" dxfId="893" priority="423">
      <formula>NOT(MOD(ROW(),2))</formula>
    </cfRule>
  </conditionalFormatting>
  <conditionalFormatting sqref="P6:V6 P178:V179 P175:V175">
    <cfRule type="expression" dxfId="892" priority="422">
      <formula>H6&lt;0.01</formula>
    </cfRule>
  </conditionalFormatting>
  <conditionalFormatting sqref="P6:V6 P178:V179 P175:V175">
    <cfRule type="expression" dxfId="891" priority="421">
      <formula>"J5=0"</formula>
    </cfRule>
  </conditionalFormatting>
  <conditionalFormatting sqref="P6:V6 P178:V179 P175:V175">
    <cfRule type="expression" dxfId="890" priority="420">
      <formula>H6=0</formula>
    </cfRule>
  </conditionalFormatting>
  <conditionalFormatting sqref="U6:V6 V178:V179 U175:V175">
    <cfRule type="expression" dxfId="889" priority="419">
      <formula>"J5=0"</formula>
    </cfRule>
  </conditionalFormatting>
  <conditionalFormatting sqref="U6:V6 V178:V179 U175:V175">
    <cfRule type="expression" dxfId="888" priority="418">
      <formula>M6=0</formula>
    </cfRule>
  </conditionalFormatting>
  <conditionalFormatting sqref="U6:V6 V178:V179 U175:V175">
    <cfRule type="expression" dxfId="887" priority="417">
      <formula>M6&lt;0.01</formula>
    </cfRule>
  </conditionalFormatting>
  <conditionalFormatting sqref="A176:AP177">
    <cfRule type="expression" dxfId="886" priority="416">
      <formula>NOT(MOD(ROW(),2))</formula>
    </cfRule>
  </conditionalFormatting>
  <conditionalFormatting sqref="P176:V177">
    <cfRule type="expression" dxfId="885" priority="415">
      <formula>H176&lt;0.01</formula>
    </cfRule>
  </conditionalFormatting>
  <conditionalFormatting sqref="P176:V177">
    <cfRule type="expression" dxfId="884" priority="414">
      <formula>"J5=0"</formula>
    </cfRule>
  </conditionalFormatting>
  <conditionalFormatting sqref="P176:V177">
    <cfRule type="expression" dxfId="883" priority="413">
      <formula>H176=0</formula>
    </cfRule>
  </conditionalFormatting>
  <conditionalFormatting sqref="U176:V177">
    <cfRule type="expression" dxfId="882" priority="412">
      <formula>"J5=0"</formula>
    </cfRule>
  </conditionalFormatting>
  <conditionalFormatting sqref="U176:V177">
    <cfRule type="expression" dxfId="881" priority="411">
      <formula>M176=0</formula>
    </cfRule>
  </conditionalFormatting>
  <conditionalFormatting sqref="U176:V177">
    <cfRule type="expression" dxfId="880" priority="410">
      <formula>M176&lt;0.01</formula>
    </cfRule>
  </conditionalFormatting>
  <conditionalFormatting sqref="A180:AP181 A184:AP185">
    <cfRule type="expression" dxfId="879" priority="409">
      <formula>NOT(MOD(ROW(),2))</formula>
    </cfRule>
  </conditionalFormatting>
  <conditionalFormatting sqref="P180:V181 P184:V185">
    <cfRule type="expression" dxfId="878" priority="408">
      <formula>H180&lt;0.01</formula>
    </cfRule>
  </conditionalFormatting>
  <conditionalFormatting sqref="P180:V181 P184:V185">
    <cfRule type="expression" dxfId="877" priority="407">
      <formula>"J5=0"</formula>
    </cfRule>
  </conditionalFormatting>
  <conditionalFormatting sqref="P180:V181 P184:V185">
    <cfRule type="expression" dxfId="876" priority="406">
      <formula>H180=0</formula>
    </cfRule>
  </conditionalFormatting>
  <conditionalFormatting sqref="U180:V181 V184:V185">
    <cfRule type="expression" dxfId="875" priority="405">
      <formula>"J5=0"</formula>
    </cfRule>
  </conditionalFormatting>
  <conditionalFormatting sqref="U180:V181 V184:V185">
    <cfRule type="expression" dxfId="874" priority="404">
      <formula>M180=0</formula>
    </cfRule>
  </conditionalFormatting>
  <conditionalFormatting sqref="U180:V181 V184:V185">
    <cfRule type="expression" dxfId="873" priority="403">
      <formula>M180&lt;0.01</formula>
    </cfRule>
  </conditionalFormatting>
  <conditionalFormatting sqref="A182:AP183">
    <cfRule type="expression" dxfId="872" priority="402">
      <formula>NOT(MOD(ROW(),2))</formula>
    </cfRule>
  </conditionalFormatting>
  <conditionalFormatting sqref="P182:V183">
    <cfRule type="expression" dxfId="871" priority="401">
      <formula>H182&lt;0.01</formula>
    </cfRule>
  </conditionalFormatting>
  <conditionalFormatting sqref="P182:V183">
    <cfRule type="expression" dxfId="870" priority="400">
      <formula>"J5=0"</formula>
    </cfRule>
  </conditionalFormatting>
  <conditionalFormatting sqref="P182:V183">
    <cfRule type="expression" dxfId="869" priority="399">
      <formula>H182=0</formula>
    </cfRule>
  </conditionalFormatting>
  <conditionalFormatting sqref="U182:V183">
    <cfRule type="expression" dxfId="868" priority="398">
      <formula>"J5=0"</formula>
    </cfRule>
  </conditionalFormatting>
  <conditionalFormatting sqref="U182:V183">
    <cfRule type="expression" dxfId="867" priority="397">
      <formula>M182=0</formula>
    </cfRule>
  </conditionalFormatting>
  <conditionalFormatting sqref="U182:V183">
    <cfRule type="expression" dxfId="866" priority="396">
      <formula>M182&lt;0.01</formula>
    </cfRule>
  </conditionalFormatting>
  <conditionalFormatting sqref="A166:AP167 A174:AP174 A162:AP163">
    <cfRule type="expression" dxfId="865" priority="395">
      <formula>NOT(MOD(ROW(),2))</formula>
    </cfRule>
  </conditionalFormatting>
  <conditionalFormatting sqref="P162:V163 P166:V167 P174:V174">
    <cfRule type="expression" dxfId="864" priority="394">
      <formula>H162&lt;0.01</formula>
    </cfRule>
  </conditionalFormatting>
  <conditionalFormatting sqref="P162:V163 P166:V167 P174:V174">
    <cfRule type="expression" dxfId="863" priority="393">
      <formula>"J5=0"</formula>
    </cfRule>
  </conditionalFormatting>
  <conditionalFormatting sqref="P162:V163 P166:V167 P174:V174">
    <cfRule type="expression" dxfId="862" priority="392">
      <formula>H162=0</formula>
    </cfRule>
  </conditionalFormatting>
  <conditionalFormatting sqref="U162:V163 V166:V167 V174">
    <cfRule type="expression" dxfId="861" priority="391">
      <formula>"J5=0"</formula>
    </cfRule>
  </conditionalFormatting>
  <conditionalFormatting sqref="U162:V163 V166:V167 V174">
    <cfRule type="expression" dxfId="860" priority="390">
      <formula>M162=0</formula>
    </cfRule>
  </conditionalFormatting>
  <conditionalFormatting sqref="U162:V163 V166:V167 V174">
    <cfRule type="expression" dxfId="859" priority="389">
      <formula>M162&lt;0.01</formula>
    </cfRule>
  </conditionalFormatting>
  <conditionalFormatting sqref="A164:AP165">
    <cfRule type="expression" dxfId="858" priority="388">
      <formula>NOT(MOD(ROW(),2))</formula>
    </cfRule>
  </conditionalFormatting>
  <conditionalFormatting sqref="P164:V165">
    <cfRule type="expression" dxfId="857" priority="387">
      <formula>H164&lt;0.01</formula>
    </cfRule>
  </conditionalFormatting>
  <conditionalFormatting sqref="P164:V165">
    <cfRule type="expression" dxfId="856" priority="386">
      <formula>"J5=0"</formula>
    </cfRule>
  </conditionalFormatting>
  <conditionalFormatting sqref="P164:V165">
    <cfRule type="expression" dxfId="855" priority="385">
      <formula>H164=0</formula>
    </cfRule>
  </conditionalFormatting>
  <conditionalFormatting sqref="U164:V165">
    <cfRule type="expression" dxfId="854" priority="384">
      <formula>"J5=0"</formula>
    </cfRule>
  </conditionalFormatting>
  <conditionalFormatting sqref="U164:V165">
    <cfRule type="expression" dxfId="853" priority="383">
      <formula>M164=0</formula>
    </cfRule>
  </conditionalFormatting>
  <conditionalFormatting sqref="U164:V165">
    <cfRule type="expression" dxfId="852" priority="382">
      <formula>M164&lt;0.01</formula>
    </cfRule>
  </conditionalFormatting>
  <conditionalFormatting sqref="A168:AP169 A172:AP173">
    <cfRule type="expression" dxfId="851" priority="381">
      <formula>NOT(MOD(ROW(),2))</formula>
    </cfRule>
  </conditionalFormatting>
  <conditionalFormatting sqref="P168:V169 P172:V173">
    <cfRule type="expression" dxfId="850" priority="380">
      <formula>H168&lt;0.01</formula>
    </cfRule>
  </conditionalFormatting>
  <conditionalFormatting sqref="P168:V169 P172:V173">
    <cfRule type="expression" dxfId="849" priority="379">
      <formula>"J5=0"</formula>
    </cfRule>
  </conditionalFormatting>
  <conditionalFormatting sqref="P168:V169 P172:V173">
    <cfRule type="expression" dxfId="848" priority="378">
      <formula>H168=0</formula>
    </cfRule>
  </conditionalFormatting>
  <conditionalFormatting sqref="U168:V169 V172:V173">
    <cfRule type="expression" dxfId="847" priority="377">
      <formula>"J5=0"</formula>
    </cfRule>
  </conditionalFormatting>
  <conditionalFormatting sqref="U168:V169 V172:V173">
    <cfRule type="expression" dxfId="846" priority="376">
      <formula>M168=0</formula>
    </cfRule>
  </conditionalFormatting>
  <conditionalFormatting sqref="U168:V169 V172:V173">
    <cfRule type="expression" dxfId="845" priority="375">
      <formula>M168&lt;0.01</formula>
    </cfRule>
  </conditionalFormatting>
  <conditionalFormatting sqref="A170:AP171">
    <cfRule type="expression" dxfId="844" priority="374">
      <formula>NOT(MOD(ROW(),2))</formula>
    </cfRule>
  </conditionalFormatting>
  <conditionalFormatting sqref="P170:V171">
    <cfRule type="expression" dxfId="843" priority="373">
      <formula>H170&lt;0.01</formula>
    </cfRule>
  </conditionalFormatting>
  <conditionalFormatting sqref="P170:V171">
    <cfRule type="expression" dxfId="842" priority="372">
      <formula>"J5=0"</formula>
    </cfRule>
  </conditionalFormatting>
  <conditionalFormatting sqref="P170:V171">
    <cfRule type="expression" dxfId="841" priority="371">
      <formula>H170=0</formula>
    </cfRule>
  </conditionalFormatting>
  <conditionalFormatting sqref="U170:V171">
    <cfRule type="expression" dxfId="840" priority="370">
      <formula>"J5=0"</formula>
    </cfRule>
  </conditionalFormatting>
  <conditionalFormatting sqref="U170:V171">
    <cfRule type="expression" dxfId="839" priority="369">
      <formula>M170=0</formula>
    </cfRule>
  </conditionalFormatting>
  <conditionalFormatting sqref="U170:V171">
    <cfRule type="expression" dxfId="838" priority="368">
      <formula>M170&lt;0.01</formula>
    </cfRule>
  </conditionalFormatting>
  <conditionalFormatting sqref="A154:AP155 A151:AP151">
    <cfRule type="expression" dxfId="837" priority="367">
      <formula>NOT(MOD(ROW(),2))</formula>
    </cfRule>
  </conditionalFormatting>
  <conditionalFormatting sqref="P154:V155 P151:V151">
    <cfRule type="expression" dxfId="836" priority="366">
      <formula>H151&lt;0.01</formula>
    </cfRule>
  </conditionalFormatting>
  <conditionalFormatting sqref="P154:V155 P151:V151">
    <cfRule type="expression" dxfId="835" priority="365">
      <formula>"J5=0"</formula>
    </cfRule>
  </conditionalFormatting>
  <conditionalFormatting sqref="P154:V155 P151:V151">
    <cfRule type="expression" dxfId="834" priority="364">
      <formula>H151=0</formula>
    </cfRule>
  </conditionalFormatting>
  <conditionalFormatting sqref="V154:V155 U151:V151">
    <cfRule type="expression" dxfId="833" priority="363">
      <formula>"J5=0"</formula>
    </cfRule>
  </conditionalFormatting>
  <conditionalFormatting sqref="V154:V155 U151:V151">
    <cfRule type="expression" dxfId="832" priority="362">
      <formula>M151=0</formula>
    </cfRule>
  </conditionalFormatting>
  <conditionalFormatting sqref="V154:V155 U151:V151">
    <cfRule type="expression" dxfId="831" priority="361">
      <formula>M151&lt;0.01</formula>
    </cfRule>
  </conditionalFormatting>
  <conditionalFormatting sqref="A152:AP153">
    <cfRule type="expression" dxfId="830" priority="360">
      <formula>NOT(MOD(ROW(),2))</formula>
    </cfRule>
  </conditionalFormatting>
  <conditionalFormatting sqref="P152:V153">
    <cfRule type="expression" dxfId="829" priority="359">
      <formula>H152&lt;0.01</formula>
    </cfRule>
  </conditionalFormatting>
  <conditionalFormatting sqref="P152:V153">
    <cfRule type="expression" dxfId="828" priority="358">
      <formula>"J5=0"</formula>
    </cfRule>
  </conditionalFormatting>
  <conditionalFormatting sqref="P152:V153">
    <cfRule type="expression" dxfId="827" priority="357">
      <formula>H152=0</formula>
    </cfRule>
  </conditionalFormatting>
  <conditionalFormatting sqref="U152:V153">
    <cfRule type="expression" dxfId="826" priority="356">
      <formula>"J5=0"</formula>
    </cfRule>
  </conditionalFormatting>
  <conditionalFormatting sqref="U152:V153">
    <cfRule type="expression" dxfId="825" priority="355">
      <formula>M152=0</formula>
    </cfRule>
  </conditionalFormatting>
  <conditionalFormatting sqref="U152:V153">
    <cfRule type="expression" dxfId="824" priority="354">
      <formula>M152&lt;0.01</formula>
    </cfRule>
  </conditionalFormatting>
  <conditionalFormatting sqref="A156:AP157 A160:AP161">
    <cfRule type="expression" dxfId="823" priority="353">
      <formula>NOT(MOD(ROW(),2))</formula>
    </cfRule>
  </conditionalFormatting>
  <conditionalFormatting sqref="P156:V157 P160:V161">
    <cfRule type="expression" dxfId="822" priority="352">
      <formula>H156&lt;0.01</formula>
    </cfRule>
  </conditionalFormatting>
  <conditionalFormatting sqref="P156:V157 P160:V161">
    <cfRule type="expression" dxfId="821" priority="351">
      <formula>"J5=0"</formula>
    </cfRule>
  </conditionalFormatting>
  <conditionalFormatting sqref="P156:V157 P160:V161">
    <cfRule type="expression" dxfId="820" priority="350">
      <formula>H156=0</formula>
    </cfRule>
  </conditionalFormatting>
  <conditionalFormatting sqref="U156:V157 V160:V161">
    <cfRule type="expression" dxfId="819" priority="349">
      <formula>"J5=0"</formula>
    </cfRule>
  </conditionalFormatting>
  <conditionalFormatting sqref="U156:V157 V160:V161">
    <cfRule type="expression" dxfId="818" priority="348">
      <formula>M156=0</formula>
    </cfRule>
  </conditionalFormatting>
  <conditionalFormatting sqref="U156:V157 V160:V161">
    <cfRule type="expression" dxfId="817" priority="347">
      <formula>M156&lt;0.01</formula>
    </cfRule>
  </conditionalFormatting>
  <conditionalFormatting sqref="A158:AP159">
    <cfRule type="expression" dxfId="816" priority="346">
      <formula>NOT(MOD(ROW(),2))</formula>
    </cfRule>
  </conditionalFormatting>
  <conditionalFormatting sqref="P158:V159">
    <cfRule type="expression" dxfId="815" priority="345">
      <formula>H158&lt;0.01</formula>
    </cfRule>
  </conditionalFormatting>
  <conditionalFormatting sqref="P158:V159">
    <cfRule type="expression" dxfId="814" priority="344">
      <formula>"J5=0"</formula>
    </cfRule>
  </conditionalFormatting>
  <conditionalFormatting sqref="P158:V159">
    <cfRule type="expression" dxfId="813" priority="343">
      <formula>H158=0</formula>
    </cfRule>
  </conditionalFormatting>
  <conditionalFormatting sqref="U158:V159">
    <cfRule type="expression" dxfId="812" priority="342">
      <formula>"J5=0"</formula>
    </cfRule>
  </conditionalFormatting>
  <conditionalFormatting sqref="U158:V159">
    <cfRule type="expression" dxfId="811" priority="341">
      <formula>M158=0</formula>
    </cfRule>
  </conditionalFormatting>
  <conditionalFormatting sqref="U158:V159">
    <cfRule type="expression" dxfId="810" priority="340">
      <formula>M158&lt;0.01</formula>
    </cfRule>
  </conditionalFormatting>
  <conditionalFormatting sqref="A142:AP143 A150:AP150 A138:AP139">
    <cfRule type="expression" dxfId="809" priority="339">
      <formula>NOT(MOD(ROW(),2))</formula>
    </cfRule>
  </conditionalFormatting>
  <conditionalFormatting sqref="P138:V139 P142:V143 P150:V150">
    <cfRule type="expression" dxfId="808" priority="338">
      <formula>H138&lt;0.01</formula>
    </cfRule>
  </conditionalFormatting>
  <conditionalFormatting sqref="P138:V139 P142:V143 P150:V150">
    <cfRule type="expression" dxfId="807" priority="337">
      <formula>"J5=0"</formula>
    </cfRule>
  </conditionalFormatting>
  <conditionalFormatting sqref="P138:V139 P142:V143 P150:V150">
    <cfRule type="expression" dxfId="806" priority="336">
      <formula>H138=0</formula>
    </cfRule>
  </conditionalFormatting>
  <conditionalFormatting sqref="U138:V139 V142:V143 V150">
    <cfRule type="expression" dxfId="805" priority="335">
      <formula>"J5=0"</formula>
    </cfRule>
  </conditionalFormatting>
  <conditionalFormatting sqref="U138:V139 V142:V143 V150">
    <cfRule type="expression" dxfId="804" priority="334">
      <formula>M138=0</formula>
    </cfRule>
  </conditionalFormatting>
  <conditionalFormatting sqref="U138:V139 V142:V143 V150">
    <cfRule type="expression" dxfId="803" priority="333">
      <formula>M138&lt;0.01</formula>
    </cfRule>
  </conditionalFormatting>
  <conditionalFormatting sqref="A140:AP141">
    <cfRule type="expression" dxfId="802" priority="332">
      <formula>NOT(MOD(ROW(),2))</formula>
    </cfRule>
  </conditionalFormatting>
  <conditionalFormatting sqref="P140:V141">
    <cfRule type="expression" dxfId="801" priority="331">
      <formula>H140&lt;0.01</formula>
    </cfRule>
  </conditionalFormatting>
  <conditionalFormatting sqref="P140:V141">
    <cfRule type="expression" dxfId="800" priority="330">
      <formula>"J5=0"</formula>
    </cfRule>
  </conditionalFormatting>
  <conditionalFormatting sqref="P140:V141">
    <cfRule type="expression" dxfId="799" priority="329">
      <formula>H140=0</formula>
    </cfRule>
  </conditionalFormatting>
  <conditionalFormatting sqref="U140:V141">
    <cfRule type="expression" dxfId="798" priority="328">
      <formula>"J5=0"</formula>
    </cfRule>
  </conditionalFormatting>
  <conditionalFormatting sqref="U140:V141">
    <cfRule type="expression" dxfId="797" priority="327">
      <formula>M140=0</formula>
    </cfRule>
  </conditionalFormatting>
  <conditionalFormatting sqref="U140:V141">
    <cfRule type="expression" dxfId="796" priority="326">
      <formula>M140&lt;0.01</formula>
    </cfRule>
  </conditionalFormatting>
  <conditionalFormatting sqref="A144:AP145 A148:AP149">
    <cfRule type="expression" dxfId="795" priority="325">
      <formula>NOT(MOD(ROW(),2))</formula>
    </cfRule>
  </conditionalFormatting>
  <conditionalFormatting sqref="P144:V145 P148:V149">
    <cfRule type="expression" dxfId="794" priority="324">
      <formula>H144&lt;0.01</formula>
    </cfRule>
  </conditionalFormatting>
  <conditionalFormatting sqref="P144:V145 P148:V149">
    <cfRule type="expression" dxfId="793" priority="323">
      <formula>"J5=0"</formula>
    </cfRule>
  </conditionalFormatting>
  <conditionalFormatting sqref="P144:V145 P148:V149">
    <cfRule type="expression" dxfId="792" priority="322">
      <formula>H144=0</formula>
    </cfRule>
  </conditionalFormatting>
  <conditionalFormatting sqref="U144:V145 V148:V149">
    <cfRule type="expression" dxfId="791" priority="321">
      <formula>"J5=0"</formula>
    </cfRule>
  </conditionalFormatting>
  <conditionalFormatting sqref="U144:V145 V148:V149">
    <cfRule type="expression" dxfId="790" priority="320">
      <formula>M144=0</formula>
    </cfRule>
  </conditionalFormatting>
  <conditionalFormatting sqref="U144:V145 V148:V149">
    <cfRule type="expression" dxfId="789" priority="319">
      <formula>M144&lt;0.01</formula>
    </cfRule>
  </conditionalFormatting>
  <conditionalFormatting sqref="A146:AP147">
    <cfRule type="expression" dxfId="788" priority="318">
      <formula>NOT(MOD(ROW(),2))</formula>
    </cfRule>
  </conditionalFormatting>
  <conditionalFormatting sqref="P146:V147">
    <cfRule type="expression" dxfId="787" priority="317">
      <formula>H146&lt;0.01</formula>
    </cfRule>
  </conditionalFormatting>
  <conditionalFormatting sqref="P146:V147">
    <cfRule type="expression" dxfId="786" priority="316">
      <formula>"J5=0"</formula>
    </cfRule>
  </conditionalFormatting>
  <conditionalFormatting sqref="P146:V147">
    <cfRule type="expression" dxfId="785" priority="315">
      <formula>H146=0</formula>
    </cfRule>
  </conditionalFormatting>
  <conditionalFormatting sqref="U146:V147">
    <cfRule type="expression" dxfId="784" priority="314">
      <formula>"J5=0"</formula>
    </cfRule>
  </conditionalFormatting>
  <conditionalFormatting sqref="U146:V147">
    <cfRule type="expression" dxfId="783" priority="313">
      <formula>M146=0</formula>
    </cfRule>
  </conditionalFormatting>
  <conditionalFormatting sqref="U146:V147">
    <cfRule type="expression" dxfId="782" priority="312">
      <formula>M146&lt;0.01</formula>
    </cfRule>
  </conditionalFormatting>
  <conditionalFormatting sqref="A130:AP131 A127:AP127">
    <cfRule type="expression" dxfId="781" priority="311">
      <formula>NOT(MOD(ROW(),2))</formula>
    </cfRule>
  </conditionalFormatting>
  <conditionalFormatting sqref="P130:V131 P127:V127">
    <cfRule type="expression" dxfId="780" priority="310">
      <formula>H127&lt;0.01</formula>
    </cfRule>
  </conditionalFormatting>
  <conditionalFormatting sqref="P130:V131 P127:V127">
    <cfRule type="expression" dxfId="779" priority="309">
      <formula>"J5=0"</formula>
    </cfRule>
  </conditionalFormatting>
  <conditionalFormatting sqref="P130:V131 P127:V127">
    <cfRule type="expression" dxfId="778" priority="308">
      <formula>H127=0</formula>
    </cfRule>
  </conditionalFormatting>
  <conditionalFormatting sqref="V130:V131 U127:V127">
    <cfRule type="expression" dxfId="777" priority="307">
      <formula>"J5=0"</formula>
    </cfRule>
  </conditionalFormatting>
  <conditionalFormatting sqref="V130:V131 U127:V127">
    <cfRule type="expression" dxfId="776" priority="306">
      <formula>M127=0</formula>
    </cfRule>
  </conditionalFormatting>
  <conditionalFormatting sqref="V130:V131 U127:V127">
    <cfRule type="expression" dxfId="775" priority="305">
      <formula>M127&lt;0.01</formula>
    </cfRule>
  </conditionalFormatting>
  <conditionalFormatting sqref="A128:AP129">
    <cfRule type="expression" dxfId="774" priority="304">
      <formula>NOT(MOD(ROW(),2))</formula>
    </cfRule>
  </conditionalFormatting>
  <conditionalFormatting sqref="P128:V129">
    <cfRule type="expression" dxfId="773" priority="303">
      <formula>H128&lt;0.01</formula>
    </cfRule>
  </conditionalFormatting>
  <conditionalFormatting sqref="P128:V129">
    <cfRule type="expression" dxfId="772" priority="302">
      <formula>"J5=0"</formula>
    </cfRule>
  </conditionalFormatting>
  <conditionalFormatting sqref="P128:V129">
    <cfRule type="expression" dxfId="771" priority="301">
      <formula>H128=0</formula>
    </cfRule>
  </conditionalFormatting>
  <conditionalFormatting sqref="U128:V129">
    <cfRule type="expression" dxfId="770" priority="300">
      <formula>"J5=0"</formula>
    </cfRule>
  </conditionalFormatting>
  <conditionalFormatting sqref="U128:V129">
    <cfRule type="expression" dxfId="769" priority="299">
      <formula>M128=0</formula>
    </cfRule>
  </conditionalFormatting>
  <conditionalFormatting sqref="U128:V129">
    <cfRule type="expression" dxfId="768" priority="298">
      <formula>M128&lt;0.01</formula>
    </cfRule>
  </conditionalFormatting>
  <conditionalFormatting sqref="A132:AP133 A136:AP137">
    <cfRule type="expression" dxfId="767" priority="297">
      <formula>NOT(MOD(ROW(),2))</formula>
    </cfRule>
  </conditionalFormatting>
  <conditionalFormatting sqref="P132:V133 P136:V137">
    <cfRule type="expression" dxfId="766" priority="296">
      <formula>H132&lt;0.01</formula>
    </cfRule>
  </conditionalFormatting>
  <conditionalFormatting sqref="P132:V133 P136:V137">
    <cfRule type="expression" dxfId="765" priority="295">
      <formula>"J5=0"</formula>
    </cfRule>
  </conditionalFormatting>
  <conditionalFormatting sqref="P132:V133 P136:V137">
    <cfRule type="expression" dxfId="764" priority="294">
      <formula>H132=0</formula>
    </cfRule>
  </conditionalFormatting>
  <conditionalFormatting sqref="U132:V133 V136:V137">
    <cfRule type="expression" dxfId="763" priority="293">
      <formula>"J5=0"</formula>
    </cfRule>
  </conditionalFormatting>
  <conditionalFormatting sqref="U132:V133 V136:V137">
    <cfRule type="expression" dxfId="762" priority="292">
      <formula>M132=0</formula>
    </cfRule>
  </conditionalFormatting>
  <conditionalFormatting sqref="U132:V133 V136:V137">
    <cfRule type="expression" dxfId="761" priority="291">
      <formula>M132&lt;0.01</formula>
    </cfRule>
  </conditionalFormatting>
  <conditionalFormatting sqref="A134:AP135">
    <cfRule type="expression" dxfId="760" priority="290">
      <formula>NOT(MOD(ROW(),2))</formula>
    </cfRule>
  </conditionalFormatting>
  <conditionalFormatting sqref="P134:V135">
    <cfRule type="expression" dxfId="759" priority="289">
      <formula>H134&lt;0.01</formula>
    </cfRule>
  </conditionalFormatting>
  <conditionalFormatting sqref="P134:V135">
    <cfRule type="expression" dxfId="758" priority="288">
      <formula>"J5=0"</formula>
    </cfRule>
  </conditionalFormatting>
  <conditionalFormatting sqref="P134:V135">
    <cfRule type="expression" dxfId="757" priority="287">
      <formula>H134=0</formula>
    </cfRule>
  </conditionalFormatting>
  <conditionalFormatting sqref="U134:V135">
    <cfRule type="expression" dxfId="756" priority="286">
      <formula>"J5=0"</formula>
    </cfRule>
  </conditionalFormatting>
  <conditionalFormatting sqref="U134:V135">
    <cfRule type="expression" dxfId="755" priority="285">
      <formula>M134=0</formula>
    </cfRule>
  </conditionalFormatting>
  <conditionalFormatting sqref="U134:V135">
    <cfRule type="expression" dxfId="754" priority="284">
      <formula>M134&lt;0.01</formula>
    </cfRule>
  </conditionalFormatting>
  <conditionalFormatting sqref="A118:AP119 A126:AP126 A114:AP115">
    <cfRule type="expression" dxfId="753" priority="283">
      <formula>NOT(MOD(ROW(),2))</formula>
    </cfRule>
  </conditionalFormatting>
  <conditionalFormatting sqref="P114:V115 P118:V119 P126:V126">
    <cfRule type="expression" dxfId="752" priority="282">
      <formula>H114&lt;0.01</formula>
    </cfRule>
  </conditionalFormatting>
  <conditionalFormatting sqref="P114:V115 P118:V119 P126:V126">
    <cfRule type="expression" dxfId="751" priority="281">
      <formula>"J5=0"</formula>
    </cfRule>
  </conditionalFormatting>
  <conditionalFormatting sqref="P114:V115 P118:V119 P126:V126">
    <cfRule type="expression" dxfId="750" priority="280">
      <formula>H114=0</formula>
    </cfRule>
  </conditionalFormatting>
  <conditionalFormatting sqref="U114:V115 V118:V119 V126">
    <cfRule type="expression" dxfId="749" priority="279">
      <formula>"J5=0"</formula>
    </cfRule>
  </conditionalFormatting>
  <conditionalFormatting sqref="U114:V115 V118:V119 V126">
    <cfRule type="expression" dxfId="748" priority="278">
      <formula>M114=0</formula>
    </cfRule>
  </conditionalFormatting>
  <conditionalFormatting sqref="U114:V115 V118:V119 V126">
    <cfRule type="expression" dxfId="747" priority="277">
      <formula>M114&lt;0.01</formula>
    </cfRule>
  </conditionalFormatting>
  <conditionalFormatting sqref="A116:AP117">
    <cfRule type="expression" dxfId="746" priority="276">
      <formula>NOT(MOD(ROW(),2))</formula>
    </cfRule>
  </conditionalFormatting>
  <conditionalFormatting sqref="P116:V117">
    <cfRule type="expression" dxfId="745" priority="275">
      <formula>H116&lt;0.01</formula>
    </cfRule>
  </conditionalFormatting>
  <conditionalFormatting sqref="P116:V117">
    <cfRule type="expression" dxfId="744" priority="274">
      <formula>"J5=0"</formula>
    </cfRule>
  </conditionalFormatting>
  <conditionalFormatting sqref="P116:V117">
    <cfRule type="expression" dxfId="743" priority="273">
      <formula>H116=0</formula>
    </cfRule>
  </conditionalFormatting>
  <conditionalFormatting sqref="U116:V117">
    <cfRule type="expression" dxfId="742" priority="272">
      <formula>"J5=0"</formula>
    </cfRule>
  </conditionalFormatting>
  <conditionalFormatting sqref="U116:V117">
    <cfRule type="expression" dxfId="741" priority="271">
      <formula>M116=0</formula>
    </cfRule>
  </conditionalFormatting>
  <conditionalFormatting sqref="U116:V117">
    <cfRule type="expression" dxfId="740" priority="270">
      <formula>M116&lt;0.01</formula>
    </cfRule>
  </conditionalFormatting>
  <conditionalFormatting sqref="A120:AP121 A124:AP125">
    <cfRule type="expression" dxfId="739" priority="269">
      <formula>NOT(MOD(ROW(),2))</formula>
    </cfRule>
  </conditionalFormatting>
  <conditionalFormatting sqref="P120:V121 P124:V125">
    <cfRule type="expression" dxfId="738" priority="268">
      <formula>H120&lt;0.01</formula>
    </cfRule>
  </conditionalFormatting>
  <conditionalFormatting sqref="P120:V121 P124:V125">
    <cfRule type="expression" dxfId="737" priority="267">
      <formula>"J5=0"</formula>
    </cfRule>
  </conditionalFormatting>
  <conditionalFormatting sqref="P120:V121 P124:V125">
    <cfRule type="expression" dxfId="736" priority="266">
      <formula>H120=0</formula>
    </cfRule>
  </conditionalFormatting>
  <conditionalFormatting sqref="U120:V121 V124:V125">
    <cfRule type="expression" dxfId="735" priority="265">
      <formula>"J5=0"</formula>
    </cfRule>
  </conditionalFormatting>
  <conditionalFormatting sqref="U120:V121 V124:V125">
    <cfRule type="expression" dxfId="734" priority="264">
      <formula>M120=0</formula>
    </cfRule>
  </conditionalFormatting>
  <conditionalFormatting sqref="U120:V121 V124:V125">
    <cfRule type="expression" dxfId="733" priority="263">
      <formula>M120&lt;0.01</formula>
    </cfRule>
  </conditionalFormatting>
  <conditionalFormatting sqref="A122:AP123">
    <cfRule type="expression" dxfId="732" priority="262">
      <formula>NOT(MOD(ROW(),2))</formula>
    </cfRule>
  </conditionalFormatting>
  <conditionalFormatting sqref="P122:V123">
    <cfRule type="expression" dxfId="731" priority="261">
      <formula>H122&lt;0.01</formula>
    </cfRule>
  </conditionalFormatting>
  <conditionalFormatting sqref="P122:V123">
    <cfRule type="expression" dxfId="730" priority="260">
      <formula>"J5=0"</formula>
    </cfRule>
  </conditionalFormatting>
  <conditionalFormatting sqref="P122:V123">
    <cfRule type="expression" dxfId="729" priority="259">
      <formula>H122=0</formula>
    </cfRule>
  </conditionalFormatting>
  <conditionalFormatting sqref="U122:V123">
    <cfRule type="expression" dxfId="728" priority="258">
      <formula>"J5=0"</formula>
    </cfRule>
  </conditionalFormatting>
  <conditionalFormatting sqref="U122:V123">
    <cfRule type="expression" dxfId="727" priority="257">
      <formula>M122=0</formula>
    </cfRule>
  </conditionalFormatting>
  <conditionalFormatting sqref="U122:V123">
    <cfRule type="expression" dxfId="726" priority="256">
      <formula>M122&lt;0.01</formula>
    </cfRule>
  </conditionalFormatting>
  <conditionalFormatting sqref="A106:AP107 A103:AP103">
    <cfRule type="expression" dxfId="725" priority="255">
      <formula>NOT(MOD(ROW(),2))</formula>
    </cfRule>
  </conditionalFormatting>
  <conditionalFormatting sqref="P106:V107 P103:V103">
    <cfRule type="expression" dxfId="724" priority="254">
      <formula>H103&lt;0.01</formula>
    </cfRule>
  </conditionalFormatting>
  <conditionalFormatting sqref="P106:V107 P103:V103">
    <cfRule type="expression" dxfId="723" priority="253">
      <formula>"J5=0"</formula>
    </cfRule>
  </conditionalFormatting>
  <conditionalFormatting sqref="P106:V107 P103:V103">
    <cfRule type="expression" dxfId="722" priority="252">
      <formula>H103=0</formula>
    </cfRule>
  </conditionalFormatting>
  <conditionalFormatting sqref="V106:V107 U103:V103">
    <cfRule type="expression" dxfId="721" priority="251">
      <formula>"J5=0"</formula>
    </cfRule>
  </conditionalFormatting>
  <conditionalFormatting sqref="V106:V107 U103:V103">
    <cfRule type="expression" dxfId="720" priority="250">
      <formula>M103=0</formula>
    </cfRule>
  </conditionalFormatting>
  <conditionalFormatting sqref="V106:V107 U103:V103">
    <cfRule type="expression" dxfId="719" priority="249">
      <formula>M103&lt;0.01</formula>
    </cfRule>
  </conditionalFormatting>
  <conditionalFormatting sqref="A104:AP105">
    <cfRule type="expression" dxfId="718" priority="248">
      <formula>NOT(MOD(ROW(),2))</formula>
    </cfRule>
  </conditionalFormatting>
  <conditionalFormatting sqref="P104:V105">
    <cfRule type="expression" dxfId="717" priority="247">
      <formula>H104&lt;0.01</formula>
    </cfRule>
  </conditionalFormatting>
  <conditionalFormatting sqref="P104:V105">
    <cfRule type="expression" dxfId="716" priority="246">
      <formula>"J5=0"</formula>
    </cfRule>
  </conditionalFormatting>
  <conditionalFormatting sqref="P104:V105">
    <cfRule type="expression" dxfId="715" priority="245">
      <formula>H104=0</formula>
    </cfRule>
  </conditionalFormatting>
  <conditionalFormatting sqref="U104:V105">
    <cfRule type="expression" dxfId="714" priority="244">
      <formula>"J5=0"</formula>
    </cfRule>
  </conditionalFormatting>
  <conditionalFormatting sqref="U104:V105">
    <cfRule type="expression" dxfId="713" priority="243">
      <formula>M104=0</formula>
    </cfRule>
  </conditionalFormatting>
  <conditionalFormatting sqref="U104:V105">
    <cfRule type="expression" dxfId="712" priority="242">
      <formula>M104&lt;0.01</formula>
    </cfRule>
  </conditionalFormatting>
  <conditionalFormatting sqref="A108:AP109 A112:AP113">
    <cfRule type="expression" dxfId="711" priority="241">
      <formula>NOT(MOD(ROW(),2))</formula>
    </cfRule>
  </conditionalFormatting>
  <conditionalFormatting sqref="P108:V109 P112:V113">
    <cfRule type="expression" dxfId="710" priority="240">
      <formula>H108&lt;0.01</formula>
    </cfRule>
  </conditionalFormatting>
  <conditionalFormatting sqref="P108:V109 P112:V113">
    <cfRule type="expression" dxfId="709" priority="239">
      <formula>"J5=0"</formula>
    </cfRule>
  </conditionalFormatting>
  <conditionalFormatting sqref="P108:V109 P112:V113">
    <cfRule type="expression" dxfId="708" priority="238">
      <formula>H108=0</formula>
    </cfRule>
  </conditionalFormatting>
  <conditionalFormatting sqref="U108:V109 V112:V113">
    <cfRule type="expression" dxfId="707" priority="237">
      <formula>"J5=0"</formula>
    </cfRule>
  </conditionalFormatting>
  <conditionalFormatting sqref="U108:V109 V112:V113">
    <cfRule type="expression" dxfId="706" priority="236">
      <formula>M108=0</formula>
    </cfRule>
  </conditionalFormatting>
  <conditionalFormatting sqref="U108:V109 V112:V113">
    <cfRule type="expression" dxfId="705" priority="235">
      <formula>M108&lt;0.01</formula>
    </cfRule>
  </conditionalFormatting>
  <conditionalFormatting sqref="A110:AP111">
    <cfRule type="expression" dxfId="704" priority="234">
      <formula>NOT(MOD(ROW(),2))</formula>
    </cfRule>
  </conditionalFormatting>
  <conditionalFormatting sqref="P110:V111">
    <cfRule type="expression" dxfId="703" priority="233">
      <formula>H110&lt;0.01</formula>
    </cfRule>
  </conditionalFormatting>
  <conditionalFormatting sqref="P110:V111">
    <cfRule type="expression" dxfId="702" priority="232">
      <formula>"J5=0"</formula>
    </cfRule>
  </conditionalFormatting>
  <conditionalFormatting sqref="P110:V111">
    <cfRule type="expression" dxfId="701" priority="231">
      <formula>H110=0</formula>
    </cfRule>
  </conditionalFormatting>
  <conditionalFormatting sqref="U110:V111">
    <cfRule type="expression" dxfId="700" priority="230">
      <formula>"J5=0"</formula>
    </cfRule>
  </conditionalFormatting>
  <conditionalFormatting sqref="U110:V111">
    <cfRule type="expression" dxfId="699" priority="229">
      <formula>M110=0</formula>
    </cfRule>
  </conditionalFormatting>
  <conditionalFormatting sqref="U110:V111">
    <cfRule type="expression" dxfId="698" priority="228">
      <formula>M110&lt;0.01</formula>
    </cfRule>
  </conditionalFormatting>
  <conditionalFormatting sqref="A94:AP95 A102:AP102 A90:AP91">
    <cfRule type="expression" dxfId="697" priority="227">
      <formula>NOT(MOD(ROW(),2))</formula>
    </cfRule>
  </conditionalFormatting>
  <conditionalFormatting sqref="P90:V91 P94:V95 P102:V102">
    <cfRule type="expression" dxfId="696" priority="226">
      <formula>H90&lt;0.01</formula>
    </cfRule>
  </conditionalFormatting>
  <conditionalFormatting sqref="P90:V91 P94:V95 P102:V102">
    <cfRule type="expression" dxfId="695" priority="225">
      <formula>"J5=0"</formula>
    </cfRule>
  </conditionalFormatting>
  <conditionalFormatting sqref="P90:V91 P94:V95 P102:V102">
    <cfRule type="expression" dxfId="694" priority="224">
      <formula>H90=0</formula>
    </cfRule>
  </conditionalFormatting>
  <conditionalFormatting sqref="U90:V91 V94:V95 V102">
    <cfRule type="expression" dxfId="693" priority="223">
      <formula>"J5=0"</formula>
    </cfRule>
  </conditionalFormatting>
  <conditionalFormatting sqref="U90:V91 V94:V95 V102">
    <cfRule type="expression" dxfId="692" priority="222">
      <formula>M90=0</formula>
    </cfRule>
  </conditionalFormatting>
  <conditionalFormatting sqref="U90:V91 V94:V95 V102">
    <cfRule type="expression" dxfId="691" priority="221">
      <formula>M90&lt;0.01</formula>
    </cfRule>
  </conditionalFormatting>
  <conditionalFormatting sqref="A92:AP93">
    <cfRule type="expression" dxfId="690" priority="220">
      <formula>NOT(MOD(ROW(),2))</formula>
    </cfRule>
  </conditionalFormatting>
  <conditionalFormatting sqref="P92:V93">
    <cfRule type="expression" dxfId="689" priority="219">
      <formula>H92&lt;0.01</formula>
    </cfRule>
  </conditionalFormatting>
  <conditionalFormatting sqref="P92:V93">
    <cfRule type="expression" dxfId="688" priority="218">
      <formula>"J5=0"</formula>
    </cfRule>
  </conditionalFormatting>
  <conditionalFormatting sqref="P92:V93">
    <cfRule type="expression" dxfId="687" priority="217">
      <formula>H92=0</formula>
    </cfRule>
  </conditionalFormatting>
  <conditionalFormatting sqref="U92:V93">
    <cfRule type="expression" dxfId="686" priority="216">
      <formula>"J5=0"</formula>
    </cfRule>
  </conditionalFormatting>
  <conditionalFormatting sqref="U92:V93">
    <cfRule type="expression" dxfId="685" priority="215">
      <formula>M92=0</formula>
    </cfRule>
  </conditionalFormatting>
  <conditionalFormatting sqref="U92:V93">
    <cfRule type="expression" dxfId="684" priority="214">
      <formula>M92&lt;0.01</formula>
    </cfRule>
  </conditionalFormatting>
  <conditionalFormatting sqref="A96:AP97 A100:AP101">
    <cfRule type="expression" dxfId="683" priority="213">
      <formula>NOT(MOD(ROW(),2))</formula>
    </cfRule>
  </conditionalFormatting>
  <conditionalFormatting sqref="P96:V97 P100:V101">
    <cfRule type="expression" dxfId="682" priority="212">
      <formula>H96&lt;0.01</formula>
    </cfRule>
  </conditionalFormatting>
  <conditionalFormatting sqref="P96:V97 P100:V101">
    <cfRule type="expression" dxfId="681" priority="211">
      <formula>"J5=0"</formula>
    </cfRule>
  </conditionalFormatting>
  <conditionalFormatting sqref="P96:V97 P100:V101">
    <cfRule type="expression" dxfId="680" priority="210">
      <formula>H96=0</formula>
    </cfRule>
  </conditionalFormatting>
  <conditionalFormatting sqref="U96:V97 V100:V101">
    <cfRule type="expression" dxfId="679" priority="209">
      <formula>"J5=0"</formula>
    </cfRule>
  </conditionalFormatting>
  <conditionalFormatting sqref="U96:V97 V100:V101">
    <cfRule type="expression" dxfId="678" priority="208">
      <formula>M96=0</formula>
    </cfRule>
  </conditionalFormatting>
  <conditionalFormatting sqref="U96:V97 V100:V101">
    <cfRule type="expression" dxfId="677" priority="207">
      <formula>M96&lt;0.01</formula>
    </cfRule>
  </conditionalFormatting>
  <conditionalFormatting sqref="A98:AP99">
    <cfRule type="expression" dxfId="676" priority="206">
      <formula>NOT(MOD(ROW(),2))</formula>
    </cfRule>
  </conditionalFormatting>
  <conditionalFormatting sqref="P98:V99">
    <cfRule type="expression" dxfId="675" priority="205">
      <formula>H98&lt;0.01</formula>
    </cfRule>
  </conditionalFormatting>
  <conditionalFormatting sqref="P98:V99">
    <cfRule type="expression" dxfId="674" priority="204">
      <formula>"J5=0"</formula>
    </cfRule>
  </conditionalFormatting>
  <conditionalFormatting sqref="P98:V99">
    <cfRule type="expression" dxfId="673" priority="203">
      <formula>H98=0</formula>
    </cfRule>
  </conditionalFormatting>
  <conditionalFormatting sqref="U98:V99">
    <cfRule type="expression" dxfId="672" priority="202">
      <formula>"J5=0"</formula>
    </cfRule>
  </conditionalFormatting>
  <conditionalFormatting sqref="U98:V99">
    <cfRule type="expression" dxfId="671" priority="201">
      <formula>M98=0</formula>
    </cfRule>
  </conditionalFormatting>
  <conditionalFormatting sqref="U98:V99">
    <cfRule type="expression" dxfId="670" priority="200">
      <formula>M98&lt;0.01</formula>
    </cfRule>
  </conditionalFormatting>
  <conditionalFormatting sqref="A82:AP83 A79:AP79">
    <cfRule type="expression" dxfId="669" priority="199">
      <formula>NOT(MOD(ROW(),2))</formula>
    </cfRule>
  </conditionalFormatting>
  <conditionalFormatting sqref="P82:V83 P79:V79">
    <cfRule type="expression" dxfId="668" priority="198">
      <formula>H79&lt;0.01</formula>
    </cfRule>
  </conditionalFormatting>
  <conditionalFormatting sqref="P82:V83 P79:V79">
    <cfRule type="expression" dxfId="667" priority="197">
      <formula>"J5=0"</formula>
    </cfRule>
  </conditionalFormatting>
  <conditionalFormatting sqref="P82:V83 P79:V79">
    <cfRule type="expression" dxfId="666" priority="196">
      <formula>H79=0</formula>
    </cfRule>
  </conditionalFormatting>
  <conditionalFormatting sqref="V82:V83 U79:V79">
    <cfRule type="expression" dxfId="665" priority="195">
      <formula>"J5=0"</formula>
    </cfRule>
  </conditionalFormatting>
  <conditionalFormatting sqref="V82:V83 U79:V79">
    <cfRule type="expression" dxfId="664" priority="194">
      <formula>M79=0</formula>
    </cfRule>
  </conditionalFormatting>
  <conditionalFormatting sqref="V82:V83 U79:V79">
    <cfRule type="expression" dxfId="663" priority="193">
      <formula>M79&lt;0.01</formula>
    </cfRule>
  </conditionalFormatting>
  <conditionalFormatting sqref="A80:AP81">
    <cfRule type="expression" dxfId="662" priority="192">
      <formula>NOT(MOD(ROW(),2))</formula>
    </cfRule>
  </conditionalFormatting>
  <conditionalFormatting sqref="P80:V81">
    <cfRule type="expression" dxfId="661" priority="191">
      <formula>H80&lt;0.01</formula>
    </cfRule>
  </conditionalFormatting>
  <conditionalFormatting sqref="P80:V81">
    <cfRule type="expression" dxfId="660" priority="190">
      <formula>"J5=0"</formula>
    </cfRule>
  </conditionalFormatting>
  <conditionalFormatting sqref="P80:V81">
    <cfRule type="expression" dxfId="659" priority="189">
      <formula>H80=0</formula>
    </cfRule>
  </conditionalFormatting>
  <conditionalFormatting sqref="U80:V81">
    <cfRule type="expression" dxfId="658" priority="188">
      <formula>"J5=0"</formula>
    </cfRule>
  </conditionalFormatting>
  <conditionalFormatting sqref="U80:V81">
    <cfRule type="expression" dxfId="657" priority="187">
      <formula>M80=0</formula>
    </cfRule>
  </conditionalFormatting>
  <conditionalFormatting sqref="U80:V81">
    <cfRule type="expression" dxfId="656" priority="186">
      <formula>M80&lt;0.01</formula>
    </cfRule>
  </conditionalFormatting>
  <conditionalFormatting sqref="A84:AP85 A88:AP89">
    <cfRule type="expression" dxfId="655" priority="185">
      <formula>NOT(MOD(ROW(),2))</formula>
    </cfRule>
  </conditionalFormatting>
  <conditionalFormatting sqref="P84:V85 P88:V89">
    <cfRule type="expression" dxfId="654" priority="184">
      <formula>H84&lt;0.01</formula>
    </cfRule>
  </conditionalFormatting>
  <conditionalFormatting sqref="P84:V85 P88:V89">
    <cfRule type="expression" dxfId="653" priority="183">
      <formula>"J5=0"</formula>
    </cfRule>
  </conditionalFormatting>
  <conditionalFormatting sqref="P84:V85 P88:V89">
    <cfRule type="expression" dxfId="652" priority="182">
      <formula>H84=0</formula>
    </cfRule>
  </conditionalFormatting>
  <conditionalFormatting sqref="U84:V85 V88:V89">
    <cfRule type="expression" dxfId="651" priority="181">
      <formula>"J5=0"</formula>
    </cfRule>
  </conditionalFormatting>
  <conditionalFormatting sqref="U84:V85 V88:V89">
    <cfRule type="expression" dxfId="650" priority="180">
      <formula>M84=0</formula>
    </cfRule>
  </conditionalFormatting>
  <conditionalFormatting sqref="U84:V85 V88:V89">
    <cfRule type="expression" dxfId="649" priority="179">
      <formula>M84&lt;0.01</formula>
    </cfRule>
  </conditionalFormatting>
  <conditionalFormatting sqref="A86:AP87">
    <cfRule type="expression" dxfId="648" priority="178">
      <formula>NOT(MOD(ROW(),2))</formula>
    </cfRule>
  </conditionalFormatting>
  <conditionalFormatting sqref="P86:V87">
    <cfRule type="expression" dxfId="647" priority="177">
      <formula>H86&lt;0.01</formula>
    </cfRule>
  </conditionalFormatting>
  <conditionalFormatting sqref="P86:V87">
    <cfRule type="expression" dxfId="646" priority="176">
      <formula>"J5=0"</formula>
    </cfRule>
  </conditionalFormatting>
  <conditionalFormatting sqref="P86:V87">
    <cfRule type="expression" dxfId="645" priority="175">
      <formula>H86=0</formula>
    </cfRule>
  </conditionalFormatting>
  <conditionalFormatting sqref="U86:V87">
    <cfRule type="expression" dxfId="644" priority="174">
      <formula>"J5=0"</formula>
    </cfRule>
  </conditionalFormatting>
  <conditionalFormatting sqref="U86:V87">
    <cfRule type="expression" dxfId="643" priority="173">
      <formula>M86=0</formula>
    </cfRule>
  </conditionalFormatting>
  <conditionalFormatting sqref="U86:V87">
    <cfRule type="expression" dxfId="642" priority="172">
      <formula>M86&lt;0.01</formula>
    </cfRule>
  </conditionalFormatting>
  <conditionalFormatting sqref="A70:AP71 A78:AP78 A66:AP67">
    <cfRule type="expression" dxfId="641" priority="171">
      <formula>NOT(MOD(ROW(),2))</formula>
    </cfRule>
  </conditionalFormatting>
  <conditionalFormatting sqref="P66:V67 P70:V71 P78:V78">
    <cfRule type="expression" dxfId="640" priority="170">
      <formula>H66&lt;0.01</formula>
    </cfRule>
  </conditionalFormatting>
  <conditionalFormatting sqref="P66:V67 P70:V71 P78:V78">
    <cfRule type="expression" dxfId="639" priority="169">
      <formula>"J5=0"</formula>
    </cfRule>
  </conditionalFormatting>
  <conditionalFormatting sqref="P66:V67 P70:V71 P78:V78">
    <cfRule type="expression" dxfId="638" priority="168">
      <formula>H66=0</formula>
    </cfRule>
  </conditionalFormatting>
  <conditionalFormatting sqref="U66:V67 V70:V71 V78">
    <cfRule type="expression" dxfId="637" priority="167">
      <formula>"J5=0"</formula>
    </cfRule>
  </conditionalFormatting>
  <conditionalFormatting sqref="U66:V67 V70:V71 V78">
    <cfRule type="expression" dxfId="636" priority="166">
      <formula>M66=0</formula>
    </cfRule>
  </conditionalFormatting>
  <conditionalFormatting sqref="U66:V67 V70:V71 V78">
    <cfRule type="expression" dxfId="635" priority="165">
      <formula>M66&lt;0.01</formula>
    </cfRule>
  </conditionalFormatting>
  <conditionalFormatting sqref="A68:AP69">
    <cfRule type="expression" dxfId="634" priority="164">
      <formula>NOT(MOD(ROW(),2))</formula>
    </cfRule>
  </conditionalFormatting>
  <conditionalFormatting sqref="P68:V69">
    <cfRule type="expression" dxfId="633" priority="163">
      <formula>H68&lt;0.01</formula>
    </cfRule>
  </conditionalFormatting>
  <conditionalFormatting sqref="P68:V69">
    <cfRule type="expression" dxfId="632" priority="162">
      <formula>"J5=0"</formula>
    </cfRule>
  </conditionalFormatting>
  <conditionalFormatting sqref="P68:V69">
    <cfRule type="expression" dxfId="631" priority="161">
      <formula>H68=0</formula>
    </cfRule>
  </conditionalFormatting>
  <conditionalFormatting sqref="U68:V69">
    <cfRule type="expression" dxfId="630" priority="160">
      <formula>"J5=0"</formula>
    </cfRule>
  </conditionalFormatting>
  <conditionalFormatting sqref="U68:V69">
    <cfRule type="expression" dxfId="629" priority="159">
      <formula>M68=0</formula>
    </cfRule>
  </conditionalFormatting>
  <conditionalFormatting sqref="U68:V69">
    <cfRule type="expression" dxfId="628" priority="158">
      <formula>M68&lt;0.01</formula>
    </cfRule>
  </conditionalFormatting>
  <conditionalFormatting sqref="A72:AP73 A76:AP77">
    <cfRule type="expression" dxfId="627" priority="157">
      <formula>NOT(MOD(ROW(),2))</formula>
    </cfRule>
  </conditionalFormatting>
  <conditionalFormatting sqref="P72:V73 P76:V77">
    <cfRule type="expression" dxfId="626" priority="156">
      <formula>H72&lt;0.01</formula>
    </cfRule>
  </conditionalFormatting>
  <conditionalFormatting sqref="P72:V73 P76:V77">
    <cfRule type="expression" dxfId="625" priority="155">
      <formula>"J5=0"</formula>
    </cfRule>
  </conditionalFormatting>
  <conditionalFormatting sqref="P72:V73 P76:V77">
    <cfRule type="expression" dxfId="624" priority="154">
      <formula>H72=0</formula>
    </cfRule>
  </conditionalFormatting>
  <conditionalFormatting sqref="U72:V73 V76:V77">
    <cfRule type="expression" dxfId="623" priority="153">
      <formula>"J5=0"</formula>
    </cfRule>
  </conditionalFormatting>
  <conditionalFormatting sqref="U72:V73 V76:V77">
    <cfRule type="expression" dxfId="622" priority="152">
      <formula>M72=0</formula>
    </cfRule>
  </conditionalFormatting>
  <conditionalFormatting sqref="U72:V73 V76:V77">
    <cfRule type="expression" dxfId="621" priority="151">
      <formula>M72&lt;0.01</formula>
    </cfRule>
  </conditionalFormatting>
  <conditionalFormatting sqref="A74:AP75">
    <cfRule type="expression" dxfId="620" priority="150">
      <formula>NOT(MOD(ROW(),2))</formula>
    </cfRule>
  </conditionalFormatting>
  <conditionalFormatting sqref="P74:V75">
    <cfRule type="expression" dxfId="619" priority="149">
      <formula>H74&lt;0.01</formula>
    </cfRule>
  </conditionalFormatting>
  <conditionalFormatting sqref="P74:V75">
    <cfRule type="expression" dxfId="618" priority="148">
      <formula>"J5=0"</formula>
    </cfRule>
  </conditionalFormatting>
  <conditionalFormatting sqref="P74:V75">
    <cfRule type="expression" dxfId="617" priority="147">
      <formula>H74=0</formula>
    </cfRule>
  </conditionalFormatting>
  <conditionalFormatting sqref="U74:V75">
    <cfRule type="expression" dxfId="616" priority="146">
      <formula>"J5=0"</formula>
    </cfRule>
  </conditionalFormatting>
  <conditionalFormatting sqref="U74:V75">
    <cfRule type="expression" dxfId="615" priority="145">
      <formula>M74=0</formula>
    </cfRule>
  </conditionalFormatting>
  <conditionalFormatting sqref="U74:V75">
    <cfRule type="expression" dxfId="614" priority="144">
      <formula>M74&lt;0.01</formula>
    </cfRule>
  </conditionalFormatting>
  <conditionalFormatting sqref="A58:AP59 A55:AP55">
    <cfRule type="expression" dxfId="613" priority="143">
      <formula>NOT(MOD(ROW(),2))</formula>
    </cfRule>
  </conditionalFormatting>
  <conditionalFormatting sqref="P58:V59 P55:V55">
    <cfRule type="expression" dxfId="612" priority="142">
      <formula>H55&lt;0.01</formula>
    </cfRule>
  </conditionalFormatting>
  <conditionalFormatting sqref="P58:V59 P55:V55">
    <cfRule type="expression" dxfId="611" priority="141">
      <formula>"J5=0"</formula>
    </cfRule>
  </conditionalFormatting>
  <conditionalFormatting sqref="P58:V59 P55:V55">
    <cfRule type="expression" dxfId="610" priority="140">
      <formula>H55=0</formula>
    </cfRule>
  </conditionalFormatting>
  <conditionalFormatting sqref="V58:V59 U55:V55">
    <cfRule type="expression" dxfId="609" priority="139">
      <formula>"J5=0"</formula>
    </cfRule>
  </conditionalFormatting>
  <conditionalFormatting sqref="V58:V59 U55:V55">
    <cfRule type="expression" dxfId="608" priority="138">
      <formula>M55=0</formula>
    </cfRule>
  </conditionalFormatting>
  <conditionalFormatting sqref="V58:V59 U55:V55">
    <cfRule type="expression" dxfId="607" priority="137">
      <formula>M55&lt;0.01</formula>
    </cfRule>
  </conditionalFormatting>
  <conditionalFormatting sqref="A56:AP57">
    <cfRule type="expression" dxfId="606" priority="136">
      <formula>NOT(MOD(ROW(),2))</formula>
    </cfRule>
  </conditionalFormatting>
  <conditionalFormatting sqref="P56:V57">
    <cfRule type="expression" dxfId="605" priority="135">
      <formula>H56&lt;0.01</formula>
    </cfRule>
  </conditionalFormatting>
  <conditionalFormatting sqref="P56:V57">
    <cfRule type="expression" dxfId="604" priority="134">
      <formula>"J5=0"</formula>
    </cfRule>
  </conditionalFormatting>
  <conditionalFormatting sqref="P56:V57">
    <cfRule type="expression" dxfId="603" priority="133">
      <formula>H56=0</formula>
    </cfRule>
  </conditionalFormatting>
  <conditionalFormatting sqref="U56:V57">
    <cfRule type="expression" dxfId="602" priority="132">
      <formula>"J5=0"</formula>
    </cfRule>
  </conditionalFormatting>
  <conditionalFormatting sqref="U56:V57">
    <cfRule type="expression" dxfId="601" priority="131">
      <formula>M56=0</formula>
    </cfRule>
  </conditionalFormatting>
  <conditionalFormatting sqref="U56:V57">
    <cfRule type="expression" dxfId="600" priority="130">
      <formula>M56&lt;0.01</formula>
    </cfRule>
  </conditionalFormatting>
  <conditionalFormatting sqref="A60:AP61 A64:AP65">
    <cfRule type="expression" dxfId="599" priority="129">
      <formula>NOT(MOD(ROW(),2))</formula>
    </cfRule>
  </conditionalFormatting>
  <conditionalFormatting sqref="P60:V61 P64:V65">
    <cfRule type="expression" dxfId="598" priority="128">
      <formula>H60&lt;0.01</formula>
    </cfRule>
  </conditionalFormatting>
  <conditionalFormatting sqref="P60:V61 P64:V65">
    <cfRule type="expression" dxfId="597" priority="127">
      <formula>"J5=0"</formula>
    </cfRule>
  </conditionalFormatting>
  <conditionalFormatting sqref="P60:V61 P64:V65">
    <cfRule type="expression" dxfId="596" priority="126">
      <formula>H60=0</formula>
    </cfRule>
  </conditionalFormatting>
  <conditionalFormatting sqref="U60:V61 V64:V65">
    <cfRule type="expression" dxfId="595" priority="125">
      <formula>"J5=0"</formula>
    </cfRule>
  </conditionalFormatting>
  <conditionalFormatting sqref="U60:V61 V64:V65">
    <cfRule type="expression" dxfId="594" priority="124">
      <formula>M60=0</formula>
    </cfRule>
  </conditionalFormatting>
  <conditionalFormatting sqref="U60:V61 V64:V65">
    <cfRule type="expression" dxfId="593" priority="123">
      <formula>M60&lt;0.01</formula>
    </cfRule>
  </conditionalFormatting>
  <conditionalFormatting sqref="A62:AP63">
    <cfRule type="expression" dxfId="592" priority="122">
      <formula>NOT(MOD(ROW(),2))</formula>
    </cfRule>
  </conditionalFormatting>
  <conditionalFormatting sqref="P62:V63">
    <cfRule type="expression" dxfId="591" priority="121">
      <formula>H62&lt;0.01</formula>
    </cfRule>
  </conditionalFormatting>
  <conditionalFormatting sqref="P62:V63">
    <cfRule type="expression" dxfId="590" priority="120">
      <formula>"J5=0"</formula>
    </cfRule>
  </conditionalFormatting>
  <conditionalFormatting sqref="P62:V63">
    <cfRule type="expression" dxfId="589" priority="119">
      <formula>H62=0</formula>
    </cfRule>
  </conditionalFormatting>
  <conditionalFormatting sqref="U62:V63">
    <cfRule type="expression" dxfId="588" priority="118">
      <formula>"J5=0"</formula>
    </cfRule>
  </conditionalFormatting>
  <conditionalFormatting sqref="U62:V63">
    <cfRule type="expression" dxfId="587" priority="117">
      <formula>M62=0</formula>
    </cfRule>
  </conditionalFormatting>
  <conditionalFormatting sqref="U62:V63">
    <cfRule type="expression" dxfId="586" priority="116">
      <formula>M62&lt;0.01</formula>
    </cfRule>
  </conditionalFormatting>
  <conditionalFormatting sqref="A46:AP47 A54:AP54 A42:AP43">
    <cfRule type="expression" dxfId="585" priority="115">
      <formula>NOT(MOD(ROW(),2))</formula>
    </cfRule>
  </conditionalFormatting>
  <conditionalFormatting sqref="P42:V43 P46:V47 P54:V54">
    <cfRule type="expression" dxfId="584" priority="114">
      <formula>H42&lt;0.01</formula>
    </cfRule>
  </conditionalFormatting>
  <conditionalFormatting sqref="P42:V43 P46:V47 P54:V54">
    <cfRule type="expression" dxfId="583" priority="113">
      <formula>"J5=0"</formula>
    </cfRule>
  </conditionalFormatting>
  <conditionalFormatting sqref="P42:V43 P46:V47 P54:V54">
    <cfRule type="expression" dxfId="582" priority="112">
      <formula>H42=0</formula>
    </cfRule>
  </conditionalFormatting>
  <conditionalFormatting sqref="U42:V43 V46:V47 V54">
    <cfRule type="expression" dxfId="581" priority="111">
      <formula>"J5=0"</formula>
    </cfRule>
  </conditionalFormatting>
  <conditionalFormatting sqref="U42:V43 V46:V47 V54">
    <cfRule type="expression" dxfId="580" priority="110">
      <formula>M42=0</formula>
    </cfRule>
  </conditionalFormatting>
  <conditionalFormatting sqref="U42:V43 V46:V47 V54">
    <cfRule type="expression" dxfId="579" priority="109">
      <formula>M42&lt;0.01</formula>
    </cfRule>
  </conditionalFormatting>
  <conditionalFormatting sqref="A44:AP45">
    <cfRule type="expression" dxfId="578" priority="108">
      <formula>NOT(MOD(ROW(),2))</formula>
    </cfRule>
  </conditionalFormatting>
  <conditionalFormatting sqref="P44:V45">
    <cfRule type="expression" dxfId="577" priority="107">
      <formula>H44&lt;0.01</formula>
    </cfRule>
  </conditionalFormatting>
  <conditionalFormatting sqref="P44:V45">
    <cfRule type="expression" dxfId="576" priority="106">
      <formula>"J5=0"</formula>
    </cfRule>
  </conditionalFormatting>
  <conditionalFormatting sqref="P44:V45">
    <cfRule type="expression" dxfId="575" priority="105">
      <formula>H44=0</formula>
    </cfRule>
  </conditionalFormatting>
  <conditionalFormatting sqref="U44:V45">
    <cfRule type="expression" dxfId="574" priority="104">
      <formula>"J5=0"</formula>
    </cfRule>
  </conditionalFormatting>
  <conditionalFormatting sqref="U44:V45">
    <cfRule type="expression" dxfId="573" priority="103">
      <formula>M44=0</formula>
    </cfRule>
  </conditionalFormatting>
  <conditionalFormatting sqref="U44:V45">
    <cfRule type="expression" dxfId="572" priority="102">
      <formula>M44&lt;0.01</formula>
    </cfRule>
  </conditionalFormatting>
  <conditionalFormatting sqref="A48:AP49 A52:AP53">
    <cfRule type="expression" dxfId="571" priority="101">
      <formula>NOT(MOD(ROW(),2))</formula>
    </cfRule>
  </conditionalFormatting>
  <conditionalFormatting sqref="P48:V49 P52:V53">
    <cfRule type="expression" dxfId="570" priority="100">
      <formula>H48&lt;0.01</formula>
    </cfRule>
  </conditionalFormatting>
  <conditionalFormatting sqref="P48:V49 P52:V53">
    <cfRule type="expression" dxfId="569" priority="99">
      <formula>"J5=0"</formula>
    </cfRule>
  </conditionalFormatting>
  <conditionalFormatting sqref="P48:V49 P52:V53">
    <cfRule type="expression" dxfId="568" priority="98">
      <formula>H48=0</formula>
    </cfRule>
  </conditionalFormatting>
  <conditionalFormatting sqref="U48:V49 V52:V53">
    <cfRule type="expression" dxfId="567" priority="97">
      <formula>"J5=0"</formula>
    </cfRule>
  </conditionalFormatting>
  <conditionalFormatting sqref="U48:V49 V52:V53">
    <cfRule type="expression" dxfId="566" priority="96">
      <formula>M48=0</formula>
    </cfRule>
  </conditionalFormatting>
  <conditionalFormatting sqref="U48:V49 V52:V53">
    <cfRule type="expression" dxfId="565" priority="95">
      <formula>M48&lt;0.01</formula>
    </cfRule>
  </conditionalFormatting>
  <conditionalFormatting sqref="A50:AP51">
    <cfRule type="expression" dxfId="564" priority="94">
      <formula>NOT(MOD(ROW(),2))</formula>
    </cfRule>
  </conditionalFormatting>
  <conditionalFormatting sqref="P50:V51">
    <cfRule type="expression" dxfId="563" priority="93">
      <formula>H50&lt;0.01</formula>
    </cfRule>
  </conditionalFormatting>
  <conditionalFormatting sqref="P50:V51">
    <cfRule type="expression" dxfId="562" priority="92">
      <formula>"J5=0"</formula>
    </cfRule>
  </conditionalFormatting>
  <conditionalFormatting sqref="P50:V51">
    <cfRule type="expression" dxfId="561" priority="91">
      <formula>H50=0</formula>
    </cfRule>
  </conditionalFormatting>
  <conditionalFormatting sqref="U50:V51">
    <cfRule type="expression" dxfId="560" priority="90">
      <formula>"J5=0"</formula>
    </cfRule>
  </conditionalFormatting>
  <conditionalFormatting sqref="U50:V51">
    <cfRule type="expression" dxfId="559" priority="89">
      <formula>M50=0</formula>
    </cfRule>
  </conditionalFormatting>
  <conditionalFormatting sqref="U50:V51">
    <cfRule type="expression" dxfId="558" priority="88">
      <formula>M50&lt;0.01</formula>
    </cfRule>
  </conditionalFormatting>
  <conditionalFormatting sqref="A34:AP35 A31:AP31">
    <cfRule type="expression" dxfId="557" priority="87">
      <formula>NOT(MOD(ROW(),2))</formula>
    </cfRule>
  </conditionalFormatting>
  <conditionalFormatting sqref="P34:V35 P31:V31">
    <cfRule type="expression" dxfId="556" priority="86">
      <formula>H31&lt;0.01</formula>
    </cfRule>
  </conditionalFormatting>
  <conditionalFormatting sqref="P34:V35 P31:V31">
    <cfRule type="expression" dxfId="555" priority="85">
      <formula>"J5=0"</formula>
    </cfRule>
  </conditionalFormatting>
  <conditionalFormatting sqref="P34:V35 P31:V31">
    <cfRule type="expression" dxfId="554" priority="84">
      <formula>H31=0</formula>
    </cfRule>
  </conditionalFormatting>
  <conditionalFormatting sqref="V34:V35 U31:V31">
    <cfRule type="expression" dxfId="553" priority="83">
      <formula>"J5=0"</formula>
    </cfRule>
  </conditionalFormatting>
  <conditionalFormatting sqref="V34:V35 U31:V31">
    <cfRule type="expression" dxfId="552" priority="82">
      <formula>M31=0</formula>
    </cfRule>
  </conditionalFormatting>
  <conditionalFormatting sqref="V34:V35 U31:V31">
    <cfRule type="expression" dxfId="551" priority="81">
      <formula>M31&lt;0.01</formula>
    </cfRule>
  </conditionalFormatting>
  <conditionalFormatting sqref="A32:AP33">
    <cfRule type="expression" dxfId="550" priority="80">
      <formula>NOT(MOD(ROW(),2))</formula>
    </cfRule>
  </conditionalFormatting>
  <conditionalFormatting sqref="P32:V33">
    <cfRule type="expression" dxfId="549" priority="79">
      <formula>H32&lt;0.01</formula>
    </cfRule>
  </conditionalFormatting>
  <conditionalFormatting sqref="P32:V33">
    <cfRule type="expression" dxfId="548" priority="78">
      <formula>"J5=0"</formula>
    </cfRule>
  </conditionalFormatting>
  <conditionalFormatting sqref="P32:V33">
    <cfRule type="expression" dxfId="547" priority="77">
      <formula>H32=0</formula>
    </cfRule>
  </conditionalFormatting>
  <conditionalFormatting sqref="U32:V33">
    <cfRule type="expression" dxfId="546" priority="76">
      <formula>"J5=0"</formula>
    </cfRule>
  </conditionalFormatting>
  <conditionalFormatting sqref="U32:V33">
    <cfRule type="expression" dxfId="545" priority="75">
      <formula>M32=0</formula>
    </cfRule>
  </conditionalFormatting>
  <conditionalFormatting sqref="U32:V33">
    <cfRule type="expression" dxfId="544" priority="74">
      <formula>M32&lt;0.01</formula>
    </cfRule>
  </conditionalFormatting>
  <conditionalFormatting sqref="A36:AP37 A40:AP41">
    <cfRule type="expression" dxfId="543" priority="73">
      <formula>NOT(MOD(ROW(),2))</formula>
    </cfRule>
  </conditionalFormatting>
  <conditionalFormatting sqref="P36:V37 P40:V41">
    <cfRule type="expression" dxfId="542" priority="72">
      <formula>H36&lt;0.01</formula>
    </cfRule>
  </conditionalFormatting>
  <conditionalFormatting sqref="P36:V37 P40:V41">
    <cfRule type="expression" dxfId="541" priority="71">
      <formula>"J5=0"</formula>
    </cfRule>
  </conditionalFormatting>
  <conditionalFormatting sqref="P36:V37 P40:V41">
    <cfRule type="expression" dxfId="540" priority="70">
      <formula>H36=0</formula>
    </cfRule>
  </conditionalFormatting>
  <conditionalFormatting sqref="U36:V37 V40:V41">
    <cfRule type="expression" dxfId="539" priority="69">
      <formula>"J5=0"</formula>
    </cfRule>
  </conditionalFormatting>
  <conditionalFormatting sqref="U36:V37 V40:V41">
    <cfRule type="expression" dxfId="538" priority="68">
      <formula>M36=0</formula>
    </cfRule>
  </conditionalFormatting>
  <conditionalFormatting sqref="U36:V37 V40:V41">
    <cfRule type="expression" dxfId="537" priority="67">
      <formula>M36&lt;0.01</formula>
    </cfRule>
  </conditionalFormatting>
  <conditionalFormatting sqref="A38:AP39">
    <cfRule type="expression" dxfId="536" priority="66">
      <formula>NOT(MOD(ROW(),2))</formula>
    </cfRule>
  </conditionalFormatting>
  <conditionalFormatting sqref="P38:V39">
    <cfRule type="expression" dxfId="535" priority="65">
      <formula>H38&lt;0.01</formula>
    </cfRule>
  </conditionalFormatting>
  <conditionalFormatting sqref="P38:V39">
    <cfRule type="expression" dxfId="534" priority="64">
      <formula>"J5=0"</formula>
    </cfRule>
  </conditionalFormatting>
  <conditionalFormatting sqref="P38:V39">
    <cfRule type="expression" dxfId="533" priority="63">
      <formula>H38=0</formula>
    </cfRule>
  </conditionalFormatting>
  <conditionalFormatting sqref="U38:V39">
    <cfRule type="expression" dxfId="532" priority="62">
      <formula>"J5=0"</formula>
    </cfRule>
  </conditionalFormatting>
  <conditionalFormatting sqref="U38:V39">
    <cfRule type="expression" dxfId="531" priority="61">
      <formula>M38=0</formula>
    </cfRule>
  </conditionalFormatting>
  <conditionalFormatting sqref="U38:V39">
    <cfRule type="expression" dxfId="530" priority="60">
      <formula>M38&lt;0.01</formula>
    </cfRule>
  </conditionalFormatting>
  <conditionalFormatting sqref="A22:AP23 A30:AP30 A18:AP19">
    <cfRule type="expression" dxfId="529" priority="59">
      <formula>NOT(MOD(ROW(),2))</formula>
    </cfRule>
  </conditionalFormatting>
  <conditionalFormatting sqref="P18:V19 P22:V23 P30:V30">
    <cfRule type="expression" dxfId="528" priority="58">
      <formula>H18&lt;0.01</formula>
    </cfRule>
  </conditionalFormatting>
  <conditionalFormatting sqref="P18:V19 P22:V23 P30:V30">
    <cfRule type="expression" dxfId="527" priority="57">
      <formula>"J5=0"</formula>
    </cfRule>
  </conditionalFormatting>
  <conditionalFormatting sqref="P18:V19 P22:V23 P30:V30">
    <cfRule type="expression" dxfId="526" priority="56">
      <formula>H18=0</formula>
    </cfRule>
  </conditionalFormatting>
  <conditionalFormatting sqref="U18:V19 V22:V23 V30">
    <cfRule type="expression" dxfId="525" priority="55">
      <formula>"J5=0"</formula>
    </cfRule>
  </conditionalFormatting>
  <conditionalFormatting sqref="U18:V19 V22:V23 V30">
    <cfRule type="expression" dxfId="524" priority="54">
      <formula>M18=0</formula>
    </cfRule>
  </conditionalFormatting>
  <conditionalFormatting sqref="U18:V19 V22:V23 V30">
    <cfRule type="expression" dxfId="523" priority="53">
      <formula>M18&lt;0.01</formula>
    </cfRule>
  </conditionalFormatting>
  <conditionalFormatting sqref="A20:AP21">
    <cfRule type="expression" dxfId="522" priority="52">
      <formula>NOT(MOD(ROW(),2))</formula>
    </cfRule>
  </conditionalFormatting>
  <conditionalFormatting sqref="P20:V21">
    <cfRule type="expression" dxfId="521" priority="51">
      <formula>H20&lt;0.01</formula>
    </cfRule>
  </conditionalFormatting>
  <conditionalFormatting sqref="P20:V21">
    <cfRule type="expression" dxfId="520" priority="50">
      <formula>"J5=0"</formula>
    </cfRule>
  </conditionalFormatting>
  <conditionalFormatting sqref="P20:V21">
    <cfRule type="expression" dxfId="519" priority="49">
      <formula>H20=0</formula>
    </cfRule>
  </conditionalFormatting>
  <conditionalFormatting sqref="U20:V21">
    <cfRule type="expression" dxfId="518" priority="48">
      <formula>"J5=0"</formula>
    </cfRule>
  </conditionalFormatting>
  <conditionalFormatting sqref="U20:V21">
    <cfRule type="expression" dxfId="517" priority="47">
      <formula>M20=0</formula>
    </cfRule>
  </conditionalFormatting>
  <conditionalFormatting sqref="U20:V21">
    <cfRule type="expression" dxfId="516" priority="46">
      <formula>M20&lt;0.01</formula>
    </cfRule>
  </conditionalFormatting>
  <conditionalFormatting sqref="A24:AP25 A28:AP29">
    <cfRule type="expression" dxfId="515" priority="45">
      <formula>NOT(MOD(ROW(),2))</formula>
    </cfRule>
  </conditionalFormatting>
  <conditionalFormatting sqref="P24:V25 P28:V29">
    <cfRule type="expression" dxfId="514" priority="44">
      <formula>H24&lt;0.01</formula>
    </cfRule>
  </conditionalFormatting>
  <conditionalFormatting sqref="P24:V25 P28:V29">
    <cfRule type="expression" dxfId="513" priority="43">
      <formula>"J5=0"</formula>
    </cfRule>
  </conditionalFormatting>
  <conditionalFormatting sqref="P24:V25 P28:V29">
    <cfRule type="expression" dxfId="512" priority="42">
      <formula>H24=0</formula>
    </cfRule>
  </conditionalFormatting>
  <conditionalFormatting sqref="U24:V25 V28:V29">
    <cfRule type="expression" dxfId="511" priority="41">
      <formula>"J5=0"</formula>
    </cfRule>
  </conditionalFormatting>
  <conditionalFormatting sqref="U24:V25 V28:V29">
    <cfRule type="expression" dxfId="510" priority="40">
      <formula>M24=0</formula>
    </cfRule>
  </conditionalFormatting>
  <conditionalFormatting sqref="U24:V25 V28:V29">
    <cfRule type="expression" dxfId="509" priority="39">
      <formula>M24&lt;0.01</formula>
    </cfRule>
  </conditionalFormatting>
  <conditionalFormatting sqref="A26:AP27">
    <cfRule type="expression" dxfId="508" priority="38">
      <formula>NOT(MOD(ROW(),2))</formula>
    </cfRule>
  </conditionalFormatting>
  <conditionalFormatting sqref="P26:V27">
    <cfRule type="expression" dxfId="507" priority="37">
      <formula>H26&lt;0.01</formula>
    </cfRule>
  </conditionalFormatting>
  <conditionalFormatting sqref="P26:V27">
    <cfRule type="expression" dxfId="506" priority="36">
      <formula>"J5=0"</formula>
    </cfRule>
  </conditionalFormatting>
  <conditionalFormatting sqref="P26:V27">
    <cfRule type="expression" dxfId="505" priority="35">
      <formula>H26=0</formula>
    </cfRule>
  </conditionalFormatting>
  <conditionalFormatting sqref="U26:V27">
    <cfRule type="expression" dxfId="504" priority="34">
      <formula>"J5=0"</formula>
    </cfRule>
  </conditionalFormatting>
  <conditionalFormatting sqref="U26:V27">
    <cfRule type="expression" dxfId="503" priority="33">
      <formula>M26=0</formula>
    </cfRule>
  </conditionalFormatting>
  <conditionalFormatting sqref="U26:V27">
    <cfRule type="expression" dxfId="502" priority="32">
      <formula>M26&lt;0.01</formula>
    </cfRule>
  </conditionalFormatting>
  <conditionalFormatting sqref="A10:E11 A7:E7 G7:AP7 G10:AP11">
    <cfRule type="expression" dxfId="501" priority="31">
      <formula>NOT(MOD(ROW(),2))</formula>
    </cfRule>
  </conditionalFormatting>
  <conditionalFormatting sqref="P10:V11 P7:V7">
    <cfRule type="expression" dxfId="500" priority="30">
      <formula>H7&lt;0.01</formula>
    </cfRule>
  </conditionalFormatting>
  <conditionalFormatting sqref="P10:V11 P7:V7">
    <cfRule type="expression" dxfId="499" priority="29">
      <formula>"J5=0"</formula>
    </cfRule>
  </conditionalFormatting>
  <conditionalFormatting sqref="P10:V11 P7:V7">
    <cfRule type="expression" dxfId="498" priority="28">
      <formula>H7=0</formula>
    </cfRule>
  </conditionalFormatting>
  <conditionalFormatting sqref="V10:V11 U7:V7">
    <cfRule type="expression" dxfId="497" priority="27">
      <formula>"J5=0"</formula>
    </cfRule>
  </conditionalFormatting>
  <conditionalFormatting sqref="V10:V11 U7:V7">
    <cfRule type="expression" dxfId="496" priority="26">
      <formula>M7=0</formula>
    </cfRule>
  </conditionalFormatting>
  <conditionalFormatting sqref="V10:V11 U7:V7">
    <cfRule type="expression" dxfId="495" priority="25">
      <formula>M7&lt;0.01</formula>
    </cfRule>
  </conditionalFormatting>
  <conditionalFormatting sqref="A8:E9 G8:AP9">
    <cfRule type="expression" dxfId="494" priority="24">
      <formula>NOT(MOD(ROW(),2))</formula>
    </cfRule>
  </conditionalFormatting>
  <conditionalFormatting sqref="P8:V9">
    <cfRule type="expression" dxfId="493" priority="23">
      <formula>H8&lt;0.01</formula>
    </cfRule>
  </conditionalFormatting>
  <conditionalFormatting sqref="P8:V9">
    <cfRule type="expression" dxfId="492" priority="22">
      <formula>"J5=0"</formula>
    </cfRule>
  </conditionalFormatting>
  <conditionalFormatting sqref="P8:V9">
    <cfRule type="expression" dxfId="491" priority="21">
      <formula>H8=0</formula>
    </cfRule>
  </conditionalFormatting>
  <conditionalFormatting sqref="U8:V9">
    <cfRule type="expression" dxfId="490" priority="20">
      <formula>"J5=0"</formula>
    </cfRule>
  </conditionalFormatting>
  <conditionalFormatting sqref="U8:V9">
    <cfRule type="expression" dxfId="489" priority="19">
      <formula>M8=0</formula>
    </cfRule>
  </conditionalFormatting>
  <conditionalFormatting sqref="U8:V9">
    <cfRule type="expression" dxfId="488" priority="18">
      <formula>M8&lt;0.01</formula>
    </cfRule>
  </conditionalFormatting>
  <conditionalFormatting sqref="A12:E13 A16:AP17 G12:AP13">
    <cfRule type="expression" dxfId="487" priority="17">
      <formula>NOT(MOD(ROW(),2))</formula>
    </cfRule>
  </conditionalFormatting>
  <conditionalFormatting sqref="P12:V13 P16:V17">
    <cfRule type="expression" dxfId="486" priority="16">
      <formula>H12&lt;0.01</formula>
    </cfRule>
  </conditionalFormatting>
  <conditionalFormatting sqref="P12:V13 P16:V17">
    <cfRule type="expression" dxfId="485" priority="15">
      <formula>"J5=0"</formula>
    </cfRule>
  </conditionalFormatting>
  <conditionalFormatting sqref="P12:V13 P16:V17">
    <cfRule type="expression" dxfId="484" priority="14">
      <formula>H12=0</formula>
    </cfRule>
  </conditionalFormatting>
  <conditionalFormatting sqref="U12:V13 V16:V17">
    <cfRule type="expression" dxfId="483" priority="13">
      <formula>"J5=0"</formula>
    </cfRule>
  </conditionalFormatting>
  <conditionalFormatting sqref="U12:V13 V16:V17">
    <cfRule type="expression" dxfId="482" priority="12">
      <formula>M12=0</formula>
    </cfRule>
  </conditionalFormatting>
  <conditionalFormatting sqref="U12:V13 V16:V17">
    <cfRule type="expression" dxfId="481" priority="11">
      <formula>M12&lt;0.01</formula>
    </cfRule>
  </conditionalFormatting>
  <conditionalFormatting sqref="A14:AP15">
    <cfRule type="expression" dxfId="480" priority="10">
      <formula>NOT(MOD(ROW(),2))</formula>
    </cfRule>
  </conditionalFormatting>
  <conditionalFormatting sqref="P14:V15">
    <cfRule type="expression" dxfId="479" priority="9">
      <formula>H14&lt;0.01</formula>
    </cfRule>
  </conditionalFormatting>
  <conditionalFormatting sqref="P14:V15">
    <cfRule type="expression" dxfId="478" priority="8">
      <formula>"J5=0"</formula>
    </cfRule>
  </conditionalFormatting>
  <conditionalFormatting sqref="P14:V15">
    <cfRule type="expression" dxfId="477" priority="7">
      <formula>H14=0</formula>
    </cfRule>
  </conditionalFormatting>
  <conditionalFormatting sqref="U14:V15">
    <cfRule type="expression" dxfId="476" priority="6">
      <formula>"J5=0"</formula>
    </cfRule>
  </conditionalFormatting>
  <conditionalFormatting sqref="U14:V15">
    <cfRule type="expression" dxfId="475" priority="5">
      <formula>M14=0</formula>
    </cfRule>
  </conditionalFormatting>
  <conditionalFormatting sqref="U14:V15">
    <cfRule type="expression" dxfId="474" priority="4">
      <formula>M14&lt;0.01</formula>
    </cfRule>
  </conditionalFormatting>
  <conditionalFormatting sqref="F6">
    <cfRule type="expression" dxfId="473" priority="3">
      <formula>NOT(MOD(ROW(),2))</formula>
    </cfRule>
  </conditionalFormatting>
  <conditionalFormatting sqref="F7:F13">
    <cfRule type="expression" dxfId="472" priority="2">
      <formula>NOT(MOD(ROW(),2))</formula>
    </cfRule>
  </conditionalFormatting>
  <conditionalFormatting sqref="F5">
    <cfRule type="expression" dxfId="471" priority="1">
      <formula>NOT(MOD(ROW(),2))</formula>
    </cfRule>
  </conditionalFormatting>
  <dataValidations count="1">
    <dataValidation type="list" allowBlank="1" showInputMessage="1" sqref="F6" xr:uid="{6F9E7DCA-ED25-46B9-BC13-20C0B1A86381}">
      <formula1>#REF!</formula1>
    </dataValidation>
  </dataValidations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502BD5-CD19-42BA-93DD-28BA13B3A0A3}">
          <x14:formula1>
            <xm:f>'C:\Users\dd5999\Documents\Perso\INEO\[test.xlsm]objets'!#REF!</xm:f>
          </x14:formula1>
          <xm:sqref>F7:F13 F5</xm:sqref>
        </x14:dataValidation>
        <x14:dataValidation type="list" allowBlank="1" showInputMessage="1" showErrorMessage="1" xr:uid="{6FEBC831-811C-4D62-9A09-386D41282553}">
          <x14:formula1>
            <xm:f>objets!$A$5:$A$553</xm:f>
          </x14:formula1>
          <xm:sqref>F14:F199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65821-1E33-4E6D-8A13-C58A6502263F}">
  <sheetPr codeName="Feuil8">
    <pageSetUpPr fitToPage="1"/>
  </sheetPr>
  <dimension ref="A1:BJ201"/>
  <sheetViews>
    <sheetView zoomScale="60" zoomScaleNormal="60" workbookViewId="0">
      <pane ySplit="4" topLeftCell="A5" activePane="bottomLeft" state="frozen"/>
      <selection activeCell="K13" sqref="K13"/>
      <selection pane="bottomLeft" activeCell="K13" sqref="K13"/>
    </sheetView>
  </sheetViews>
  <sheetFormatPr baseColWidth="10" defaultColWidth="11.42578125" defaultRowHeight="15" outlineLevelCol="1" x14ac:dyDescent="0.25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 x14ac:dyDescent="0.4">
      <c r="A1" s="55" t="s">
        <v>63</v>
      </c>
      <c r="B1" s="212" t="str">
        <f>Zone!B1</f>
        <v>test</v>
      </c>
      <c r="C1" s="212"/>
      <c r="D1" s="212"/>
      <c r="E1" s="212"/>
      <c r="F1" s="9">
        <f ca="1">TODAY()</f>
        <v>43858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 x14ac:dyDescent="0.35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 x14ac:dyDescent="0.35">
      <c r="A3" s="219" t="s">
        <v>45</v>
      </c>
      <c r="B3" s="219"/>
      <c r="C3" s="219"/>
      <c r="D3" s="219"/>
      <c r="E3" s="219"/>
      <c r="F3" s="219"/>
      <c r="G3" s="220" t="s">
        <v>64</v>
      </c>
      <c r="H3" s="221"/>
      <c r="I3" s="221"/>
      <c r="J3" s="221"/>
      <c r="K3" s="221"/>
      <c r="L3" s="221"/>
      <c r="M3" s="221"/>
      <c r="N3" s="222"/>
      <c r="O3" s="64"/>
      <c r="P3" s="223" t="s">
        <v>65</v>
      </c>
      <c r="Q3" s="224"/>
      <c r="R3" s="224"/>
      <c r="S3" s="224"/>
      <c r="T3" s="224"/>
      <c r="U3" s="224"/>
      <c r="V3" s="224"/>
      <c r="W3" s="224"/>
      <c r="X3" s="224"/>
      <c r="Z3" s="225" t="s">
        <v>66</v>
      </c>
      <c r="AA3" s="225"/>
      <c r="AB3" s="225"/>
      <c r="AC3" s="225"/>
      <c r="AD3" s="225"/>
      <c r="AE3" s="225"/>
      <c r="AF3" s="225"/>
      <c r="AG3" s="225"/>
      <c r="AH3" s="226"/>
      <c r="AJ3" s="231" t="s">
        <v>67</v>
      </c>
      <c r="AK3" s="231"/>
      <c r="AL3" s="231"/>
      <c r="AN3" s="227" t="s">
        <v>68</v>
      </c>
      <c r="AO3" s="227"/>
      <c r="AP3" s="227"/>
    </row>
    <row r="4" spans="1:42" ht="102" customHeight="1" x14ac:dyDescent="0.25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8" t="s">
        <v>78</v>
      </c>
      <c r="AC4" s="229"/>
      <c r="AD4" s="228" t="s">
        <v>79</v>
      </c>
      <c r="AE4" s="229"/>
      <c r="AF4" s="228" t="s">
        <v>80</v>
      </c>
      <c r="AG4" s="229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 x14ac:dyDescent="0.25">
      <c r="A5" s="81" t="s">
        <v>9</v>
      </c>
      <c r="B5" s="81" t="s">
        <v>20</v>
      </c>
      <c r="C5" s="82" t="s">
        <v>114</v>
      </c>
      <c r="D5" s="83"/>
      <c r="E5" s="83"/>
      <c r="F5" s="84" t="s">
        <v>115</v>
      </c>
      <c r="G5" s="85">
        <f>SUM(H5:N5)</f>
        <v>21</v>
      </c>
      <c r="H5" s="86">
        <f>_xlfn.IFS($E5&gt;0,VLOOKUP($F5,objets!$A$2:$L5085,6,FALSE)*$E5,$F5="",0,$E5="",VLOOKUP($F5,objets!$A$2:$L5085,6,FALSE))</f>
        <v>3</v>
      </c>
      <c r="I5" s="86">
        <f>_xlfn.IFS($E5&gt;0,VLOOKUP($F5,objets!$A$2:$L5085,6,FALSE)*$E5,$F5="",0,$E5="",VLOOKUP($F5,objets!$A$2:$L5085,6,FALSE))</f>
        <v>3</v>
      </c>
      <c r="J5" s="86">
        <f>_xlfn.IFS($E5&gt;0,VLOOKUP($F5,objets!$A$2:$L5085,6,FALSE)*$E5,$F5="",0,$E5="",VLOOKUP($F5,objets!$A$2:$L5085,6,FALSE))</f>
        <v>3</v>
      </c>
      <c r="K5" s="86">
        <f>_xlfn.IFS($E5&gt;0,VLOOKUP($F5,objets!$A$2:$L5085,6,FALSE)*$E5,$F5="",0,$E5="",VLOOKUP($F5,objets!$A$2:$L5085,6,FALSE))</f>
        <v>3</v>
      </c>
      <c r="L5" s="86">
        <f>_xlfn.IFS($E5&gt;0,VLOOKUP($F5,objets!$A$2:$L5085,6,FALSE)*$E5,$F5="",0,$E5="",VLOOKUP($F5,objets!$A$2:$L5085,6,FALSE))</f>
        <v>3</v>
      </c>
      <c r="M5" s="86">
        <f>_xlfn.IFS($E5&gt;0,VLOOKUP($F5,objets!$A$2:$L5085,6,FALSE)*$E5,$F5="",0,$E5="",VLOOKUP($F5,objets!$A$2:$L5085,6,FALSE))</f>
        <v>3</v>
      </c>
      <c r="N5" s="86">
        <f>_xlfn.IFS($E5&gt;0,VLOOKUP($F5,objets!$A$2:$L5085,6,FALSE)*$E5,$F5="",0,$E5="",VLOOKUP($F5,objets!$A$2:$L5085,6,FALSE))</f>
        <v>3</v>
      </c>
      <c r="O5" s="87"/>
      <c r="P5" s="88"/>
      <c r="Q5" s="88"/>
      <c r="R5" s="88"/>
      <c r="S5" s="88"/>
      <c r="T5" s="88"/>
      <c r="U5" s="88"/>
      <c r="V5" s="88"/>
      <c r="W5" s="89"/>
      <c r="X5" s="90">
        <f>SUMPRODUCT(H5:N5,P5:V5)/SUM(H5:N5)</f>
        <v>0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 x14ac:dyDescent="0.25">
      <c r="A6" s="81" t="s">
        <v>9</v>
      </c>
      <c r="B6" s="81" t="s">
        <v>20</v>
      </c>
      <c r="C6" s="82" t="s">
        <v>116</v>
      </c>
      <c r="D6" s="83"/>
      <c r="E6" s="83"/>
      <c r="F6" s="84" t="s">
        <v>115</v>
      </c>
      <c r="G6" s="85">
        <f>SUM(H6:N6)</f>
        <v>21</v>
      </c>
      <c r="H6" s="86">
        <f>_xlfn.IFS($E6&gt;0,VLOOKUP($F6,objets!$A$2:$L5074,6,FALSE)*$E6,$F6="",0,$E6="",VLOOKUP($F6,objets!$A$2:$L5074,6,FALSE))</f>
        <v>3</v>
      </c>
      <c r="I6" s="86">
        <f>_xlfn.IFS($E6&gt;0,VLOOKUP($F6,objets!$A$2:$L5074,6,FALSE)*$E6,$F6="",0,$E6="",VLOOKUP($F6,objets!$A$2:$L5074,6,FALSE))</f>
        <v>3</v>
      </c>
      <c r="J6" s="86">
        <f>_xlfn.IFS($E6&gt;0,VLOOKUP($F6,objets!$A$2:$L5074,6,FALSE)*$E6,$F6="",0,$E6="",VLOOKUP($F6,objets!$A$2:$L5074,6,FALSE))</f>
        <v>3</v>
      </c>
      <c r="K6" s="86">
        <f>_xlfn.IFS($E6&gt;0,VLOOKUP($F6,objets!$A$2:$L5074,6,FALSE)*$E6,$F6="",0,$E6="",VLOOKUP($F6,objets!$A$2:$L5074,6,FALSE))</f>
        <v>3</v>
      </c>
      <c r="L6" s="86">
        <f>_xlfn.IFS($E6&gt;0,VLOOKUP($F6,objets!$A$2:$L5074,6,FALSE)*$E6,$F6="",0,$E6="",VLOOKUP($F6,objets!$A$2:$L5074,6,FALSE))</f>
        <v>3</v>
      </c>
      <c r="M6" s="86">
        <f>_xlfn.IFS($E6&gt;0,VLOOKUP($F6,objets!$A$2:$L5074,6,FALSE)*$E6,$F6="",0,$E6="",VLOOKUP($F6,objets!$A$2:$L5074,6,FALSE))</f>
        <v>3</v>
      </c>
      <c r="N6" s="86">
        <f>_xlfn.IFS($E6&gt;0,VLOOKUP($F6,objets!$A$2:$L5074,6,FALSE)*$E6,$F6="",0,$E6="",VLOOKUP($F6,objets!$A$2:$L5074,6,FALSE))</f>
        <v>3</v>
      </c>
      <c r="O6" s="87"/>
      <c r="P6" s="88"/>
      <c r="Q6" s="88"/>
      <c r="R6" s="88"/>
      <c r="S6" s="88"/>
      <c r="T6" s="88"/>
      <c r="U6" s="88"/>
      <c r="V6" s="88"/>
      <c r="W6" s="95"/>
      <c r="X6" s="90">
        <f>SUMPRODUCT(H6:N6,P6:V6)/SUM(H6:N6)</f>
        <v>0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84"/>
    </row>
    <row r="7" spans="1:42" ht="34.5" customHeight="1" x14ac:dyDescent="0.25">
      <c r="A7" s="81" t="s">
        <v>9</v>
      </c>
      <c r="B7" s="81" t="s">
        <v>20</v>
      </c>
      <c r="C7" s="82" t="s">
        <v>117</v>
      </c>
      <c r="D7" s="83"/>
      <c r="E7" s="83"/>
      <c r="F7" s="84" t="s">
        <v>99</v>
      </c>
      <c r="G7" s="85">
        <f t="shared" ref="G7" si="0">SUM(H7:N7)</f>
        <v>14</v>
      </c>
      <c r="H7" s="86">
        <f>_xlfn.IFS($E7&gt;0,VLOOKUP($F7,objets!$A$2:$L4907,6,FALSE)*$E7,$F7="",0,$E7="",VLOOKUP($F7,objets!$A$2:$L4907,6,FALSE))</f>
        <v>2</v>
      </c>
      <c r="I7" s="86">
        <f>_xlfn.IFS($E7&gt;0,VLOOKUP($F7,objets!$A$2:$L4907,6,FALSE)*$E7,$F7="",0,$E7="",VLOOKUP($F7,objets!$A$2:$L4907,6,FALSE))</f>
        <v>2</v>
      </c>
      <c r="J7" s="86">
        <f>_xlfn.IFS($E7&gt;0,VLOOKUP($F7,objets!$A$2:$L4907,6,FALSE)*$E7,$F7="",0,$E7="",VLOOKUP($F7,objets!$A$2:$L4907,6,FALSE))</f>
        <v>2</v>
      </c>
      <c r="K7" s="86">
        <f>_xlfn.IFS($E7&gt;0,VLOOKUP($F7,objets!$A$2:$L4907,6,FALSE)*$E7,$F7="",0,$E7="",VLOOKUP($F7,objets!$A$2:$L4907,6,FALSE))</f>
        <v>2</v>
      </c>
      <c r="L7" s="86">
        <f>_xlfn.IFS($E7&gt;0,VLOOKUP($F7,objets!$A$2:$L4907,6,FALSE)*$E7,$F7="",0,$E7="",VLOOKUP($F7,objets!$A$2:$L4907,6,FALSE))</f>
        <v>2</v>
      </c>
      <c r="M7" s="86">
        <f>_xlfn.IFS($E7&gt;0,VLOOKUP($F7,objets!$A$2:$L4907,6,FALSE)*$E7,$F7="",0,$E7="",VLOOKUP($F7,objets!$A$2:$L4907,6,FALSE))</f>
        <v>2</v>
      </c>
      <c r="N7" s="86">
        <f>_xlfn.IFS($E7&gt;0,VLOOKUP($F7,objets!$A$2:$L4907,6,FALSE)*$E7,$F7="",0,$E7="",VLOOKUP($F7,objets!$A$2:$L4907,6,FALSE))</f>
        <v>2</v>
      </c>
      <c r="O7" s="87"/>
      <c r="P7" s="88"/>
      <c r="Q7" s="88"/>
      <c r="R7" s="88"/>
      <c r="S7" s="88"/>
      <c r="T7" s="88"/>
      <c r="U7" s="88"/>
      <c r="V7" s="88"/>
      <c r="W7" s="95"/>
      <c r="X7" s="90">
        <f t="shared" ref="X7" si="1">SUMPRODUCT(H7:N7,P7:V7)/SUM(H7:N7)</f>
        <v>0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 x14ac:dyDescent="0.25">
      <c r="A8" s="81" t="s">
        <v>9</v>
      </c>
      <c r="B8" s="81" t="s">
        <v>21</v>
      </c>
      <c r="C8" s="82" t="s">
        <v>118</v>
      </c>
      <c r="D8" s="83"/>
      <c r="E8" s="83"/>
      <c r="F8" s="84" t="s">
        <v>99</v>
      </c>
      <c r="G8" s="85">
        <f>SUM(H8:N8)</f>
        <v>14</v>
      </c>
      <c r="H8" s="86">
        <f>_xlfn.IFS($E8&gt;0,VLOOKUP($F8,objets!$A$2:$L4908,6,FALSE)*$E8,$F8="",0,$E8="",VLOOKUP($F8,objets!$A$2:$L4908,6,FALSE))</f>
        <v>2</v>
      </c>
      <c r="I8" s="86">
        <f>_xlfn.IFS($E8&gt;0,VLOOKUP($F8,objets!$A$2:$L4908,6,FALSE)*$E8,$F8="",0,$E8="",VLOOKUP($F8,objets!$A$2:$L4908,6,FALSE))</f>
        <v>2</v>
      </c>
      <c r="J8" s="86">
        <f>_xlfn.IFS($E8&gt;0,VLOOKUP($F8,objets!$A$2:$L4908,6,FALSE)*$E8,$F8="",0,$E8="",VLOOKUP($F8,objets!$A$2:$L4908,6,FALSE))</f>
        <v>2</v>
      </c>
      <c r="K8" s="86">
        <f>_xlfn.IFS($E8&gt;0,VLOOKUP($F8,objets!$A$2:$L4908,6,FALSE)*$E8,$F8="",0,$E8="",VLOOKUP($F8,objets!$A$2:$L4908,6,FALSE))</f>
        <v>2</v>
      </c>
      <c r="L8" s="86">
        <f>_xlfn.IFS($E8&gt;0,VLOOKUP($F8,objets!$A$2:$L4908,6,FALSE)*$E8,$F8="",0,$E8="",VLOOKUP($F8,objets!$A$2:$L4908,6,FALSE))</f>
        <v>2</v>
      </c>
      <c r="M8" s="86">
        <f>_xlfn.IFS($E8&gt;0,VLOOKUP($F8,objets!$A$2:$L4908,6,FALSE)*$E8,$F8="",0,$E8="",VLOOKUP($F8,objets!$A$2:$L4908,6,FALSE))</f>
        <v>2</v>
      </c>
      <c r="N8" s="86">
        <f>_xlfn.IFS($E8&gt;0,VLOOKUP($F8,objets!$A$2:$L4908,6,FALSE)*$E8,$F8="",0,$E8="",VLOOKUP($F8,objets!$A$2:$L4908,6,FALSE))</f>
        <v>2</v>
      </c>
      <c r="O8" s="87"/>
      <c r="P8" s="88"/>
      <c r="Q8" s="88"/>
      <c r="R8" s="88"/>
      <c r="S8" s="88"/>
      <c r="T8" s="88"/>
      <c r="U8" s="88"/>
      <c r="V8" s="88"/>
      <c r="W8" s="95"/>
      <c r="X8" s="90">
        <f>SUMPRODUCT(H8:N8,P8:V8)/SUM(H8:N8)</f>
        <v>0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 x14ac:dyDescent="0.25">
      <c r="A9" s="81" t="s">
        <v>9</v>
      </c>
      <c r="B9" s="81" t="s">
        <v>23</v>
      </c>
      <c r="C9" s="82" t="s">
        <v>119</v>
      </c>
      <c r="D9" s="83"/>
      <c r="E9" s="83"/>
      <c r="F9" s="84" t="s">
        <v>99</v>
      </c>
      <c r="G9" s="85">
        <f t="shared" ref="G9:G11" si="2">SUM(H9:N9)</f>
        <v>14</v>
      </c>
      <c r="H9" s="86">
        <f>_xlfn.IFS($E9&gt;0,VLOOKUP($F9,objets!$A$2:$L4909,6,FALSE)*$E9,$F9="",0,$E9="",VLOOKUP($F9,objets!$A$2:$L4909,6,FALSE))</f>
        <v>2</v>
      </c>
      <c r="I9" s="86">
        <f>_xlfn.IFS($E9&gt;0,VLOOKUP($F9,objets!$A$2:$L4909,6,FALSE)*$E9,$F9="",0,$E9="",VLOOKUP($F9,objets!$A$2:$L4909,6,FALSE))</f>
        <v>2</v>
      </c>
      <c r="J9" s="86">
        <f>_xlfn.IFS($E9&gt;0,VLOOKUP($F9,objets!$A$2:$L4909,6,FALSE)*$E9,$F9="",0,$E9="",VLOOKUP($F9,objets!$A$2:$L4909,6,FALSE))</f>
        <v>2</v>
      </c>
      <c r="K9" s="86">
        <f>_xlfn.IFS($E9&gt;0,VLOOKUP($F9,objets!$A$2:$L4909,6,FALSE)*$E9,$F9="",0,$E9="",VLOOKUP($F9,objets!$A$2:$L4909,6,FALSE))</f>
        <v>2</v>
      </c>
      <c r="L9" s="86">
        <f>_xlfn.IFS($E9&gt;0,VLOOKUP($F9,objets!$A$2:$L4909,6,FALSE)*$E9,$F9="",0,$E9="",VLOOKUP($F9,objets!$A$2:$L4909,6,FALSE))</f>
        <v>2</v>
      </c>
      <c r="M9" s="86">
        <f>_xlfn.IFS($E9&gt;0,VLOOKUP($F9,objets!$A$2:$L4909,6,FALSE)*$E9,$F9="",0,$E9="",VLOOKUP($F9,objets!$A$2:$L4909,6,FALSE))</f>
        <v>2</v>
      </c>
      <c r="N9" s="86">
        <f>_xlfn.IFS($E9&gt;0,VLOOKUP($F9,objets!$A$2:$L4909,6,FALSE)*$E9,$F9="",0,$E9="",VLOOKUP($F9,objets!$A$2:$L4909,6,FALSE))</f>
        <v>2</v>
      </c>
      <c r="O9" s="87"/>
      <c r="P9" s="88"/>
      <c r="Q9" s="88"/>
      <c r="R9" s="88"/>
      <c r="S9" s="88"/>
      <c r="T9" s="88"/>
      <c r="U9" s="88"/>
      <c r="V9" s="88"/>
      <c r="W9" s="95"/>
      <c r="X9" s="90">
        <f t="shared" ref="X9:X11" si="3">SUMPRODUCT(H9:N9,P9:V9)/SUM(H9:N9)</f>
        <v>0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 x14ac:dyDescent="0.25">
      <c r="A10" s="81"/>
      <c r="B10" s="96"/>
      <c r="C10" s="82"/>
      <c r="D10" s="83"/>
      <c r="E10" s="83"/>
      <c r="F10" s="84"/>
      <c r="G10" s="85">
        <f t="shared" si="2"/>
        <v>0</v>
      </c>
      <c r="H10" s="86">
        <f>_xlfn.IFS($E10&gt;0,VLOOKUP($F10,objets!$A$2:$L4908,6,FALSE)*$E10,$F10="",0,$E10="",VLOOKUP($F10,objets!$A$2:$L4908,6,FALSE))</f>
        <v>0</v>
      </c>
      <c r="I10" s="86">
        <f>_xlfn.IFS($E10&gt;0,VLOOKUP($F10,objets!$A$2:$L4908,6,FALSE)*$E10,$F10="",0,$E10="",VLOOKUP($F10,objets!$A$2:$L4908,6,FALSE))</f>
        <v>0</v>
      </c>
      <c r="J10" s="86">
        <f>_xlfn.IFS($E10&gt;0,VLOOKUP($F10,objets!$A$2:$L4908,6,FALSE)*$E10,$F10="",0,$E10="",VLOOKUP($F10,objets!$A$2:$L4908,6,FALSE))</f>
        <v>0</v>
      </c>
      <c r="K10" s="86">
        <f>_xlfn.IFS($E10&gt;0,VLOOKUP($F10,objets!$A$2:$L4908,6,FALSE)*$E10,$F10="",0,$E10="",VLOOKUP($F10,objets!$A$2:$L4908,6,FALSE))</f>
        <v>0</v>
      </c>
      <c r="L10" s="86">
        <f>_xlfn.IFS($E10&gt;0,VLOOKUP($F10,objets!$A$2:$L4908,6,FALSE)*$E10,$F10="",0,$E10="",VLOOKUP($F10,objets!$A$2:$L4908,6,FALSE))</f>
        <v>0</v>
      </c>
      <c r="M10" s="86">
        <f>_xlfn.IFS($E10&gt;0,VLOOKUP($F10,objets!$A$2:$L4908,6,FALSE)*$E10,$F10="",0,$E10="",VLOOKUP($F10,objets!$A$2:$L4908,6,FALSE))</f>
        <v>0</v>
      </c>
      <c r="N10" s="86">
        <f>_xlfn.IFS($E10&gt;0,VLOOKUP($F10,objets!$A$2:$L4908,6,FALSE)*$E10,$F10="",0,$E10="",VLOOKUP($F10,objets!$A$2:$L4908,6,FALSE))</f>
        <v>0</v>
      </c>
      <c r="O10" s="87"/>
      <c r="P10" s="88"/>
      <c r="Q10" s="88"/>
      <c r="R10" s="88"/>
      <c r="S10" s="88"/>
      <c r="T10" s="88"/>
      <c r="U10" s="88"/>
      <c r="V10" s="88"/>
      <c r="W10" s="95"/>
      <c r="X10" s="90" t="e">
        <f t="shared" si="3"/>
        <v>#DIV/0!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 x14ac:dyDescent="0.25">
      <c r="A11" s="81"/>
      <c r="B11" s="81"/>
      <c r="C11" s="82"/>
      <c r="D11" s="83"/>
      <c r="E11" s="83"/>
      <c r="F11" s="84"/>
      <c r="G11" s="85">
        <f t="shared" si="2"/>
        <v>0</v>
      </c>
      <c r="H11" s="86">
        <f>_xlfn.IFS($E11&gt;0,VLOOKUP($F11,objets!$A$2:$L4909,6,FALSE)*$E11,$F11="",0,$E11="",VLOOKUP($F11,objets!$A$2:$L4909,6,FALSE))</f>
        <v>0</v>
      </c>
      <c r="I11" s="86">
        <f>_xlfn.IFS($E11&gt;0,VLOOKUP($F11,objets!$A$2:$L4909,6,FALSE)*$E11,$F11="",0,$E11="",VLOOKUP($F11,objets!$A$2:$L4909,6,FALSE))</f>
        <v>0</v>
      </c>
      <c r="J11" s="86">
        <f>_xlfn.IFS($E11&gt;0,VLOOKUP($F11,objets!$A$2:$L4909,6,FALSE)*$E11,$F11="",0,$E11="",VLOOKUP($F11,objets!$A$2:$L4909,6,FALSE))</f>
        <v>0</v>
      </c>
      <c r="K11" s="86">
        <f>_xlfn.IFS($E11&gt;0,VLOOKUP($F11,objets!$A$2:$L4909,6,FALSE)*$E11,$F11="",0,$E11="",VLOOKUP($F11,objets!$A$2:$L4909,6,FALSE))</f>
        <v>0</v>
      </c>
      <c r="L11" s="86">
        <f>_xlfn.IFS($E11&gt;0,VLOOKUP($F11,objets!$A$2:$L4909,6,FALSE)*$E11,$F11="",0,$E11="",VLOOKUP($F11,objets!$A$2:$L4909,6,FALSE))</f>
        <v>0</v>
      </c>
      <c r="M11" s="86">
        <f>_xlfn.IFS($E11&gt;0,VLOOKUP($F11,objets!$A$2:$L4909,6,FALSE)*$E11,$F11="",0,$E11="",VLOOKUP($F11,objets!$A$2:$L4909,6,FALSE))</f>
        <v>0</v>
      </c>
      <c r="N11" s="86">
        <f>_xlfn.IFS($E11&gt;0,VLOOKUP($F11,objets!$A$2:$L4909,6,FALSE)*$E11,$F11="",0,$E11="",VLOOKUP($F11,objets!$A$2:$L4909,6,FALSE))</f>
        <v>0</v>
      </c>
      <c r="O11" s="87"/>
      <c r="P11" s="88"/>
      <c r="Q11" s="88"/>
      <c r="R11" s="88"/>
      <c r="S11" s="88"/>
      <c r="T11" s="88"/>
      <c r="U11" s="88"/>
      <c r="V11" s="88"/>
      <c r="W11" s="95"/>
      <c r="X11" s="90" t="e">
        <f t="shared" si="3"/>
        <v>#DIV/0!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 x14ac:dyDescent="0.25">
      <c r="A12" s="81"/>
      <c r="B12" s="81"/>
      <c r="C12" s="82"/>
      <c r="D12" s="83"/>
      <c r="E12" s="83"/>
      <c r="F12" s="97"/>
      <c r="G12" s="85">
        <f>SUM(H12:N12)</f>
        <v>0</v>
      </c>
      <c r="H12" s="86">
        <f>_xlfn.IFS($E12&gt;0,VLOOKUP($F12,objets!$A$2:$L4912,6,FALSE)*$E12,$F12="",0,$E12="",VLOOKUP($F12,objets!$A$2:$L4912,6,FALSE))</f>
        <v>0</v>
      </c>
      <c r="I12" s="86">
        <f>_xlfn.IFS($E12&gt;0,VLOOKUP($F12,objets!$A$2:$L4912,6,FALSE)*$E12,$F12="",0,$E12="",VLOOKUP($F12,objets!$A$2:$L4912,6,FALSE))</f>
        <v>0</v>
      </c>
      <c r="J12" s="86">
        <f>_xlfn.IFS($E12&gt;0,VLOOKUP($F12,objets!$A$2:$L4912,6,FALSE)*$E12,$F12="",0,$E12="",VLOOKUP($F12,objets!$A$2:$L4912,6,FALSE))</f>
        <v>0</v>
      </c>
      <c r="K12" s="86">
        <f>_xlfn.IFS($E12&gt;0,VLOOKUP($F12,objets!$A$2:$L4912,6,FALSE)*$E12,$F12="",0,$E12="",VLOOKUP($F12,objets!$A$2:$L4912,6,FALSE))</f>
        <v>0</v>
      </c>
      <c r="L12" s="86">
        <f>_xlfn.IFS($E12&gt;0,VLOOKUP($F12,objets!$A$2:$L4912,6,FALSE)*$E12,$F12="",0,$E12="",VLOOKUP($F12,objets!$A$2:$L4912,6,FALSE))</f>
        <v>0</v>
      </c>
      <c r="M12" s="86">
        <f>_xlfn.IFS($E12&gt;0,VLOOKUP($F12,objets!$A$2:$L4912,6,FALSE)*$E12,$F12="",0,$E12="",VLOOKUP($F12,objets!$A$2:$L4912,6,FALSE))</f>
        <v>0</v>
      </c>
      <c r="N12" s="86">
        <f>_xlfn.IFS($E12&gt;0,VLOOKUP($F12,objets!$A$2:$L4912,6,FALSE)*$E12,$F12="",0,$E12="",VLOOKUP($F12,objets!$A$2:$L4912,6,FALSE))</f>
        <v>0</v>
      </c>
      <c r="O12" s="87"/>
      <c r="P12" s="88"/>
      <c r="Q12" s="88"/>
      <c r="R12" s="88"/>
      <c r="S12" s="88"/>
      <c r="T12" s="88"/>
      <c r="U12" s="88"/>
      <c r="V12" s="88"/>
      <c r="W12" s="95"/>
      <c r="X12" s="90" t="e">
        <f>SUMPRODUCT(H12:N12,P12:V12)/SUM(H12:N12)</f>
        <v>#DIV/0!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 x14ac:dyDescent="0.25">
      <c r="A13" s="81"/>
      <c r="B13" s="81"/>
      <c r="C13" s="82"/>
      <c r="D13" s="83"/>
      <c r="E13" s="83"/>
      <c r="F13" s="84"/>
      <c r="G13" s="85">
        <f t="shared" ref="G13" si="4">SUM(H13:N13)</f>
        <v>0</v>
      </c>
      <c r="H13" s="86">
        <f>_xlfn.IFS($E13&gt;0,VLOOKUP($F13,objets!$A$2:$L4913,6,FALSE)*$E13,$F13="",0,$E13="",VLOOKUP($F13,objets!$A$2:$L4913,6,FALSE))</f>
        <v>0</v>
      </c>
      <c r="I13" s="86">
        <f>_xlfn.IFS($E13&gt;0,VLOOKUP($F13,objets!$A$2:$L4913,6,FALSE)*$E13,$F13="",0,$E13="",VLOOKUP($F13,objets!$A$2:$L4913,6,FALSE))</f>
        <v>0</v>
      </c>
      <c r="J13" s="86">
        <f>_xlfn.IFS($E13&gt;0,VLOOKUP($F13,objets!$A$2:$L4913,6,FALSE)*$E13,$F13="",0,$E13="",VLOOKUP($F13,objets!$A$2:$L4913,6,FALSE))</f>
        <v>0</v>
      </c>
      <c r="K13" s="86">
        <f>_xlfn.IFS($E13&gt;0,VLOOKUP($F13,objets!$A$2:$L4913,6,FALSE)*$E13,$F13="",0,$E13="",VLOOKUP($F13,objets!$A$2:$L4913,6,FALSE))</f>
        <v>0</v>
      </c>
      <c r="L13" s="86">
        <f>_xlfn.IFS($E13&gt;0,VLOOKUP($F13,objets!$A$2:$L4913,6,FALSE)*$E13,$F13="",0,$E13="",VLOOKUP($F13,objets!$A$2:$L4913,6,FALSE))</f>
        <v>0</v>
      </c>
      <c r="M13" s="86">
        <f>_xlfn.IFS($E13&gt;0,VLOOKUP($F13,objets!$A$2:$L4913,6,FALSE)*$E13,$F13="",0,$E13="",VLOOKUP($F13,objets!$A$2:$L4913,6,FALSE))</f>
        <v>0</v>
      </c>
      <c r="N13" s="86">
        <f>_xlfn.IFS($E13&gt;0,VLOOKUP($F13,objets!$A$2:$L4913,6,FALSE)*$E13,$F13="",0,$E13="",VLOOKUP($F13,objets!$A$2:$L4913,6,FALSE))</f>
        <v>0</v>
      </c>
      <c r="O13" s="87"/>
      <c r="P13" s="88"/>
      <c r="Q13" s="88"/>
      <c r="R13" s="88"/>
      <c r="S13" s="88"/>
      <c r="T13" s="88"/>
      <c r="U13" s="88"/>
      <c r="V13" s="88"/>
      <c r="W13" s="95"/>
      <c r="X13" s="90" t="e">
        <f t="shared" ref="X13" si="5">SUMPRODUCT(H13:N13,P13:V13)/SUM(H13:N13)</f>
        <v>#DIV/0!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 x14ac:dyDescent="0.25">
      <c r="A14" s="81"/>
      <c r="B14" s="81"/>
      <c r="C14" s="82"/>
      <c r="D14" s="83"/>
      <c r="E14" s="83"/>
      <c r="F14" s="97"/>
      <c r="G14" s="85">
        <f>SUM(H14:N14)</f>
        <v>0</v>
      </c>
      <c r="H14" s="86">
        <f>_xlfn.IFS($E14&gt;0,VLOOKUP($F14,objets!$A$2:$L4914,6,FALSE)*$E14,$F14="",0,$E14="",VLOOKUP($F14,objets!$A$2:$L4914,6,FALSE))</f>
        <v>0</v>
      </c>
      <c r="I14" s="86">
        <f>_xlfn.IFS($E14&gt;0,VLOOKUP($F14,objets!$A$2:$L4914,6,FALSE)*$E14,$F14="",0,$E14="",VLOOKUP($F14,objets!$A$2:$L4914,6,FALSE))</f>
        <v>0</v>
      </c>
      <c r="J14" s="86">
        <f>_xlfn.IFS($E14&gt;0,VLOOKUP($F14,objets!$A$2:$L4914,6,FALSE)*$E14,$F14="",0,$E14="",VLOOKUP($F14,objets!$A$2:$L4914,6,FALSE))</f>
        <v>0</v>
      </c>
      <c r="K14" s="86">
        <f>_xlfn.IFS($E14&gt;0,VLOOKUP($F14,objets!$A$2:$L4914,6,FALSE)*$E14,$F14="",0,$E14="",VLOOKUP($F14,objets!$A$2:$L4914,6,FALSE))</f>
        <v>0</v>
      </c>
      <c r="L14" s="86">
        <f>_xlfn.IFS($E14&gt;0,VLOOKUP($F14,objets!$A$2:$L4914,6,FALSE)*$E14,$F14="",0,$E14="",VLOOKUP($F14,objets!$A$2:$L4914,6,FALSE))</f>
        <v>0</v>
      </c>
      <c r="M14" s="86">
        <f>_xlfn.IFS($E14&gt;0,VLOOKUP($F14,objets!$A$2:$L4914,6,FALSE)*$E14,$F14="",0,$E14="",VLOOKUP($F14,objets!$A$2:$L4914,6,FALSE))</f>
        <v>0</v>
      </c>
      <c r="N14" s="86">
        <f>_xlfn.IFS($E14&gt;0,VLOOKUP($F14,objets!$A$2:$L4914,6,FALSE)*$E14,$F14="",0,$E14="",VLOOKUP($F14,objets!$A$2:$L4914,6,FALSE))</f>
        <v>0</v>
      </c>
      <c r="O14" s="87"/>
      <c r="P14" s="88"/>
      <c r="Q14" s="88"/>
      <c r="R14" s="88"/>
      <c r="S14" s="88"/>
      <c r="T14" s="88"/>
      <c r="U14" s="88"/>
      <c r="V14" s="88"/>
      <c r="W14" s="95"/>
      <c r="X14" s="90" t="e">
        <f>SUMPRODUCT(H14:N14,P14:V14)/SUM(H14:N14)</f>
        <v>#DIV/0!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 x14ac:dyDescent="0.25">
      <c r="A15" s="81"/>
      <c r="B15" s="81"/>
      <c r="C15" s="82"/>
      <c r="D15" s="83"/>
      <c r="E15" s="83"/>
      <c r="F15" s="84"/>
      <c r="G15" s="85">
        <f t="shared" ref="G15:G17" si="6">SUM(H15:N15)</f>
        <v>0</v>
      </c>
      <c r="H15" s="86">
        <f>_xlfn.IFS($E15&gt;0,VLOOKUP($F15,objets!$A$2:$L4915,6,FALSE)*$E15,$F15="",0,$E15="",VLOOKUP($F15,objets!$A$2:$L4915,6,FALSE))</f>
        <v>0</v>
      </c>
      <c r="I15" s="86">
        <f>_xlfn.IFS($E15&gt;0,VLOOKUP($F15,objets!$A$2:$L4915,6,FALSE)*$E15,$F15="",0,$E15="",VLOOKUP($F15,objets!$A$2:$L4915,6,FALSE))</f>
        <v>0</v>
      </c>
      <c r="J15" s="86">
        <f>_xlfn.IFS($E15&gt;0,VLOOKUP($F15,objets!$A$2:$L4915,6,FALSE)*$E15,$F15="",0,$E15="",VLOOKUP($F15,objets!$A$2:$L4915,6,FALSE))</f>
        <v>0</v>
      </c>
      <c r="K15" s="86">
        <f>_xlfn.IFS($E15&gt;0,VLOOKUP($F15,objets!$A$2:$L4915,6,FALSE)*$E15,$F15="",0,$E15="",VLOOKUP($F15,objets!$A$2:$L4915,6,FALSE))</f>
        <v>0</v>
      </c>
      <c r="L15" s="86">
        <f>_xlfn.IFS($E15&gt;0,VLOOKUP($F15,objets!$A$2:$L4915,6,FALSE)*$E15,$F15="",0,$E15="",VLOOKUP($F15,objets!$A$2:$L4915,6,FALSE))</f>
        <v>0</v>
      </c>
      <c r="M15" s="86">
        <f>_xlfn.IFS($E15&gt;0,VLOOKUP($F15,objets!$A$2:$L4915,6,FALSE)*$E15,$F15="",0,$E15="",VLOOKUP($F15,objets!$A$2:$L4915,6,FALSE))</f>
        <v>0</v>
      </c>
      <c r="N15" s="86">
        <f>_xlfn.IFS($E15&gt;0,VLOOKUP($F15,objets!$A$2:$L4915,6,FALSE)*$E15,$F15="",0,$E15="",VLOOKUP($F15,objets!$A$2:$L4915,6,FALSE))</f>
        <v>0</v>
      </c>
      <c r="O15" s="87"/>
      <c r="P15" s="88"/>
      <c r="Q15" s="88"/>
      <c r="R15" s="88"/>
      <c r="S15" s="88"/>
      <c r="T15" s="88"/>
      <c r="U15" s="88"/>
      <c r="V15" s="88"/>
      <c r="W15" s="95"/>
      <c r="X15" s="90" t="e">
        <f t="shared" ref="X15:X17" si="7">SUMPRODUCT(H15:N15,P15:V15)/SUM(H15:N15)</f>
        <v>#DIV/0!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ht="34.5" customHeight="1" x14ac:dyDescent="0.25">
      <c r="A16" s="81"/>
      <c r="B16" s="81"/>
      <c r="C16" s="82"/>
      <c r="D16" s="83"/>
      <c r="E16" s="83"/>
      <c r="F16" s="84"/>
      <c r="G16" s="85">
        <f t="shared" si="6"/>
        <v>0</v>
      </c>
      <c r="H16" s="86">
        <f>_xlfn.IFS($E16&gt;0,VLOOKUP($F16,objets!$A$2:$L4914,6,FALSE)*$E16,$F16="",0,$E16="",VLOOKUP($F16,objets!$A$2:$L4914,6,FALSE))</f>
        <v>0</v>
      </c>
      <c r="I16" s="86">
        <f>_xlfn.IFS($E16&gt;0,VLOOKUP($F16,objets!$A$2:$L4914,6,FALSE)*$E16,$F16="",0,$E16="",VLOOKUP($F16,objets!$A$2:$L4914,6,FALSE))</f>
        <v>0</v>
      </c>
      <c r="J16" s="86">
        <f>_xlfn.IFS($E16&gt;0,VLOOKUP($F16,objets!$A$2:$L4914,6,FALSE)*$E16,$F16="",0,$E16="",VLOOKUP($F16,objets!$A$2:$L4914,6,FALSE))</f>
        <v>0</v>
      </c>
      <c r="K16" s="86">
        <f>_xlfn.IFS($E16&gt;0,VLOOKUP($F16,objets!$A$2:$L4914,6,FALSE)*$E16,$F16="",0,$E16="",VLOOKUP($F16,objets!$A$2:$L4914,6,FALSE))</f>
        <v>0</v>
      </c>
      <c r="L16" s="86">
        <f>_xlfn.IFS($E16&gt;0,VLOOKUP($F16,objets!$A$2:$L4914,6,FALSE)*$E16,$F16="",0,$E16="",VLOOKUP($F16,objets!$A$2:$L4914,6,FALSE))</f>
        <v>0</v>
      </c>
      <c r="M16" s="86">
        <f>_xlfn.IFS($E16&gt;0,VLOOKUP($F16,objets!$A$2:$L4914,6,FALSE)*$E16,$F16="",0,$E16="",VLOOKUP($F16,objets!$A$2:$L4914,6,FALSE))</f>
        <v>0</v>
      </c>
      <c r="N16" s="86">
        <f>_xlfn.IFS($E16&gt;0,VLOOKUP($F16,objets!$A$2:$L4914,6,FALSE)*$E16,$F16="",0,$E16="",VLOOKUP($F16,objets!$A$2:$L4914,6,FALSE))</f>
        <v>0</v>
      </c>
      <c r="O16" s="87"/>
      <c r="P16" s="88"/>
      <c r="Q16" s="88"/>
      <c r="R16" s="88"/>
      <c r="S16" s="88"/>
      <c r="T16" s="88"/>
      <c r="U16" s="88"/>
      <c r="V16" s="88"/>
      <c r="W16" s="95"/>
      <c r="X16" s="90" t="e">
        <f t="shared" si="7"/>
        <v>#DIV/0!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ht="34.5" customHeight="1" x14ac:dyDescent="0.25">
      <c r="A17" s="81"/>
      <c r="B17" s="81"/>
      <c r="C17" s="82"/>
      <c r="D17" s="83"/>
      <c r="E17" s="83"/>
      <c r="F17" s="84"/>
      <c r="G17" s="85">
        <f t="shared" si="6"/>
        <v>0</v>
      </c>
      <c r="H17" s="86">
        <f>_xlfn.IFS($E17&gt;0,VLOOKUP($F17,objets!$A$2:$L4915,6,FALSE)*$E17,$F17="",0,$E17="",VLOOKUP($F17,objets!$A$2:$L4915,6,FALSE))</f>
        <v>0</v>
      </c>
      <c r="I17" s="86">
        <f>_xlfn.IFS($E17&gt;0,VLOOKUP($F17,objets!$A$2:$L4915,6,FALSE)*$E17,$F17="",0,$E17="",VLOOKUP($F17,objets!$A$2:$L4915,6,FALSE))</f>
        <v>0</v>
      </c>
      <c r="J17" s="86">
        <f>_xlfn.IFS($E17&gt;0,VLOOKUP($F17,objets!$A$2:$L4915,6,FALSE)*$E17,$F17="",0,$E17="",VLOOKUP($F17,objets!$A$2:$L4915,6,FALSE))</f>
        <v>0</v>
      </c>
      <c r="K17" s="86">
        <f>_xlfn.IFS($E17&gt;0,VLOOKUP($F17,objets!$A$2:$L4915,6,FALSE)*$E17,$F17="",0,$E17="",VLOOKUP($F17,objets!$A$2:$L4915,6,FALSE))</f>
        <v>0</v>
      </c>
      <c r="L17" s="86">
        <f>_xlfn.IFS($E17&gt;0,VLOOKUP($F17,objets!$A$2:$L4915,6,FALSE)*$E17,$F17="",0,$E17="",VLOOKUP($F17,objets!$A$2:$L4915,6,FALSE))</f>
        <v>0</v>
      </c>
      <c r="M17" s="86">
        <f>_xlfn.IFS($E17&gt;0,VLOOKUP($F17,objets!$A$2:$L4915,6,FALSE)*$E17,$F17="",0,$E17="",VLOOKUP($F17,objets!$A$2:$L4915,6,FALSE))</f>
        <v>0</v>
      </c>
      <c r="N17" s="86">
        <f>_xlfn.IFS($E17&gt;0,VLOOKUP($F17,objets!$A$2:$L4915,6,FALSE)*$E17,$F17="",0,$E17="",VLOOKUP($F17,objets!$A$2:$L4915,6,FALSE))</f>
        <v>0</v>
      </c>
      <c r="O17" s="87"/>
      <c r="P17" s="88"/>
      <c r="Q17" s="88"/>
      <c r="R17" s="88"/>
      <c r="S17" s="88"/>
      <c r="T17" s="88"/>
      <c r="U17" s="88"/>
      <c r="V17" s="88"/>
      <c r="W17" s="95"/>
      <c r="X17" s="90" t="e">
        <f t="shared" si="7"/>
        <v>#DIV/0!</v>
      </c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ht="34.5" customHeight="1" x14ac:dyDescent="0.25">
      <c r="A18" s="81"/>
      <c r="B18" s="81"/>
      <c r="C18" s="82"/>
      <c r="D18" s="83"/>
      <c r="E18" s="83"/>
      <c r="F18" s="97"/>
      <c r="G18" s="85">
        <f>SUM(H18:N18)</f>
        <v>0</v>
      </c>
      <c r="H18" s="86">
        <f>_xlfn.IFS($E18&gt;0,VLOOKUP($F18,objets!$A$2:$L4918,6,FALSE)*$E18,$F18="",0,$E18="",VLOOKUP($F18,objets!$A$2:$L4918,6,FALSE))</f>
        <v>0</v>
      </c>
      <c r="I18" s="86">
        <f>_xlfn.IFS($E18&gt;0,VLOOKUP($F18,objets!$A$2:$L4918,6,FALSE)*$E18,$F18="",0,$E18="",VLOOKUP($F18,objets!$A$2:$L4918,6,FALSE))</f>
        <v>0</v>
      </c>
      <c r="J18" s="86">
        <f>_xlfn.IFS($E18&gt;0,VLOOKUP($F18,objets!$A$2:$L4918,6,FALSE)*$E18,$F18="",0,$E18="",VLOOKUP($F18,objets!$A$2:$L4918,6,FALSE))</f>
        <v>0</v>
      </c>
      <c r="K18" s="86">
        <f>_xlfn.IFS($E18&gt;0,VLOOKUP($F18,objets!$A$2:$L4918,6,FALSE)*$E18,$F18="",0,$E18="",VLOOKUP($F18,objets!$A$2:$L4918,6,FALSE))</f>
        <v>0</v>
      </c>
      <c r="L18" s="86">
        <f>_xlfn.IFS($E18&gt;0,VLOOKUP($F18,objets!$A$2:$L4918,6,FALSE)*$E18,$F18="",0,$E18="",VLOOKUP($F18,objets!$A$2:$L4918,6,FALSE))</f>
        <v>0</v>
      </c>
      <c r="M18" s="86">
        <f>_xlfn.IFS($E18&gt;0,VLOOKUP($F18,objets!$A$2:$L4918,6,FALSE)*$E18,$F18="",0,$E18="",VLOOKUP($F18,objets!$A$2:$L4918,6,FALSE))</f>
        <v>0</v>
      </c>
      <c r="N18" s="86">
        <f>_xlfn.IFS($E18&gt;0,VLOOKUP($F18,objets!$A$2:$L4918,6,FALSE)*$E18,$F18="",0,$E18="",VLOOKUP($F18,objets!$A$2:$L4918,6,FALSE))</f>
        <v>0</v>
      </c>
      <c r="O18" s="87"/>
      <c r="P18" s="88"/>
      <c r="Q18" s="88"/>
      <c r="R18" s="88"/>
      <c r="S18" s="88"/>
      <c r="T18" s="88"/>
      <c r="U18" s="88"/>
      <c r="V18" s="88"/>
      <c r="W18" s="95"/>
      <c r="X18" s="90" t="e">
        <f>SUMPRODUCT(H18:N18,P18:V18)/SUM(H18:N18)</f>
        <v>#DIV/0!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ht="34.5" customHeight="1" x14ac:dyDescent="0.25">
      <c r="A19" s="81"/>
      <c r="B19" s="81"/>
      <c r="C19" s="82"/>
      <c r="D19" s="83"/>
      <c r="E19" s="83"/>
      <c r="F19" s="84"/>
      <c r="G19" s="85">
        <f t="shared" ref="G19" si="8">SUM(H19:N19)</f>
        <v>0</v>
      </c>
      <c r="H19" s="86">
        <f>_xlfn.IFS($E19&gt;0,VLOOKUP($F19,objets!$A$2:$L4919,6,FALSE)*$E19,$F19="",0,$E19="",VLOOKUP($F19,objets!$A$2:$L4919,6,FALSE))</f>
        <v>0</v>
      </c>
      <c r="I19" s="86">
        <f>_xlfn.IFS($E19&gt;0,VLOOKUP($F19,objets!$A$2:$L4919,6,FALSE)*$E19,$F19="",0,$E19="",VLOOKUP($F19,objets!$A$2:$L4919,6,FALSE))</f>
        <v>0</v>
      </c>
      <c r="J19" s="86">
        <f>_xlfn.IFS($E19&gt;0,VLOOKUP($F19,objets!$A$2:$L4919,6,FALSE)*$E19,$F19="",0,$E19="",VLOOKUP($F19,objets!$A$2:$L4919,6,FALSE))</f>
        <v>0</v>
      </c>
      <c r="K19" s="86">
        <f>_xlfn.IFS($E19&gt;0,VLOOKUP($F19,objets!$A$2:$L4919,6,FALSE)*$E19,$F19="",0,$E19="",VLOOKUP($F19,objets!$A$2:$L4919,6,FALSE))</f>
        <v>0</v>
      </c>
      <c r="L19" s="86">
        <f>_xlfn.IFS($E19&gt;0,VLOOKUP($F19,objets!$A$2:$L4919,6,FALSE)*$E19,$F19="",0,$E19="",VLOOKUP($F19,objets!$A$2:$L4919,6,FALSE))</f>
        <v>0</v>
      </c>
      <c r="M19" s="86">
        <f>_xlfn.IFS($E19&gt;0,VLOOKUP($F19,objets!$A$2:$L4919,6,FALSE)*$E19,$F19="",0,$E19="",VLOOKUP($F19,objets!$A$2:$L4919,6,FALSE))</f>
        <v>0</v>
      </c>
      <c r="N19" s="86">
        <f>_xlfn.IFS($E19&gt;0,VLOOKUP($F19,objets!$A$2:$L4919,6,FALSE)*$E19,$F19="",0,$E19="",VLOOKUP($F19,objets!$A$2:$L4919,6,FALSE))</f>
        <v>0</v>
      </c>
      <c r="O19" s="87"/>
      <c r="P19" s="88"/>
      <c r="Q19" s="88"/>
      <c r="R19" s="88"/>
      <c r="S19" s="88"/>
      <c r="T19" s="88"/>
      <c r="U19" s="88"/>
      <c r="V19" s="88"/>
      <c r="W19" s="95"/>
      <c r="X19" s="90" t="e">
        <f t="shared" ref="X19" si="9">SUMPRODUCT(H19:N19,P19:V19)/SUM(H19:N19)</f>
        <v>#DIV/0!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ht="34.5" customHeight="1" x14ac:dyDescent="0.25">
      <c r="A20" s="81"/>
      <c r="B20" s="81"/>
      <c r="C20" s="82"/>
      <c r="D20" s="83"/>
      <c r="E20" s="83"/>
      <c r="F20" s="97"/>
      <c r="G20" s="85">
        <f>SUM(H20:N20)</f>
        <v>0</v>
      </c>
      <c r="H20" s="86">
        <f>_xlfn.IFS($E20&gt;0,VLOOKUP($F20,objets!$A$2:$L4920,6,FALSE)*$E20,$F20="",0,$E20="",VLOOKUP($F20,objets!$A$2:$L4920,6,FALSE))</f>
        <v>0</v>
      </c>
      <c r="I20" s="86">
        <f>_xlfn.IFS($E20&gt;0,VLOOKUP($F20,objets!$A$2:$L4920,6,FALSE)*$E20,$F20="",0,$E20="",VLOOKUP($F20,objets!$A$2:$L4920,6,FALSE))</f>
        <v>0</v>
      </c>
      <c r="J20" s="86">
        <f>_xlfn.IFS($E20&gt;0,VLOOKUP($F20,objets!$A$2:$L4920,6,FALSE)*$E20,$F20="",0,$E20="",VLOOKUP($F20,objets!$A$2:$L4920,6,FALSE))</f>
        <v>0</v>
      </c>
      <c r="K20" s="86">
        <f>_xlfn.IFS($E20&gt;0,VLOOKUP($F20,objets!$A$2:$L4920,6,FALSE)*$E20,$F20="",0,$E20="",VLOOKUP($F20,objets!$A$2:$L4920,6,FALSE))</f>
        <v>0</v>
      </c>
      <c r="L20" s="86">
        <f>_xlfn.IFS($E20&gt;0,VLOOKUP($F20,objets!$A$2:$L4920,6,FALSE)*$E20,$F20="",0,$E20="",VLOOKUP($F20,objets!$A$2:$L4920,6,FALSE))</f>
        <v>0</v>
      </c>
      <c r="M20" s="86">
        <f>_xlfn.IFS($E20&gt;0,VLOOKUP($F20,objets!$A$2:$L4920,6,FALSE)*$E20,$F20="",0,$E20="",VLOOKUP($F20,objets!$A$2:$L4920,6,FALSE))</f>
        <v>0</v>
      </c>
      <c r="N20" s="86">
        <f>_xlfn.IFS($E20&gt;0,VLOOKUP($F20,objets!$A$2:$L4920,6,FALSE)*$E20,$F20="",0,$E20="",VLOOKUP($F20,objets!$A$2:$L4920,6,FALSE))</f>
        <v>0</v>
      </c>
      <c r="O20" s="87"/>
      <c r="P20" s="88"/>
      <c r="Q20" s="88"/>
      <c r="R20" s="88"/>
      <c r="S20" s="88"/>
      <c r="T20" s="88"/>
      <c r="U20" s="88"/>
      <c r="V20" s="88"/>
      <c r="W20" s="95"/>
      <c r="X20" s="90" t="e">
        <f>SUMPRODUCT(H20:N20,P20:V20)/SUM(H20:N20)</f>
        <v>#DIV/0!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ht="34.5" customHeight="1" x14ac:dyDescent="0.25">
      <c r="A21" s="81"/>
      <c r="B21" s="81"/>
      <c r="C21" s="82"/>
      <c r="D21" s="83"/>
      <c r="E21" s="83"/>
      <c r="F21" s="84"/>
      <c r="G21" s="85">
        <f t="shared" ref="G21:G23" si="10">SUM(H21:N21)</f>
        <v>0</v>
      </c>
      <c r="H21" s="86">
        <f>_xlfn.IFS($E21&gt;0,VLOOKUP($F21,objets!$A$2:$L4921,6,FALSE)*$E21,$F21="",0,$E21="",VLOOKUP($F21,objets!$A$2:$L4921,6,FALSE))</f>
        <v>0</v>
      </c>
      <c r="I21" s="86">
        <f>_xlfn.IFS($E21&gt;0,VLOOKUP($F21,objets!$A$2:$L4921,6,FALSE)*$E21,$F21="",0,$E21="",VLOOKUP($F21,objets!$A$2:$L4921,6,FALSE))</f>
        <v>0</v>
      </c>
      <c r="J21" s="86">
        <f>_xlfn.IFS($E21&gt;0,VLOOKUP($F21,objets!$A$2:$L4921,6,FALSE)*$E21,$F21="",0,$E21="",VLOOKUP($F21,objets!$A$2:$L4921,6,FALSE))</f>
        <v>0</v>
      </c>
      <c r="K21" s="86">
        <f>_xlfn.IFS($E21&gt;0,VLOOKUP($F21,objets!$A$2:$L4921,6,FALSE)*$E21,$F21="",0,$E21="",VLOOKUP($F21,objets!$A$2:$L4921,6,FALSE))</f>
        <v>0</v>
      </c>
      <c r="L21" s="86">
        <f>_xlfn.IFS($E21&gt;0,VLOOKUP($F21,objets!$A$2:$L4921,6,FALSE)*$E21,$F21="",0,$E21="",VLOOKUP($F21,objets!$A$2:$L4921,6,FALSE))</f>
        <v>0</v>
      </c>
      <c r="M21" s="86">
        <f>_xlfn.IFS($E21&gt;0,VLOOKUP($F21,objets!$A$2:$L4921,6,FALSE)*$E21,$F21="",0,$E21="",VLOOKUP($F21,objets!$A$2:$L4921,6,FALSE))</f>
        <v>0</v>
      </c>
      <c r="N21" s="86">
        <f>_xlfn.IFS($E21&gt;0,VLOOKUP($F21,objets!$A$2:$L4921,6,FALSE)*$E21,$F21="",0,$E21="",VLOOKUP($F21,objets!$A$2:$L4921,6,FALSE))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:X23" si="11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ht="34.5" customHeight="1" x14ac:dyDescent="0.25">
      <c r="A22" s="81"/>
      <c r="B22" s="81"/>
      <c r="C22" s="82"/>
      <c r="D22" s="83"/>
      <c r="E22" s="83"/>
      <c r="F22" s="84"/>
      <c r="G22" s="85">
        <f t="shared" si="10"/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 t="shared" si="11"/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ht="34.5" customHeight="1" x14ac:dyDescent="0.25">
      <c r="A23" s="81"/>
      <c r="B23" s="81"/>
      <c r="C23" s="82"/>
      <c r="D23" s="83"/>
      <c r="E23" s="83"/>
      <c r="F23" s="84"/>
      <c r="G23" s="85">
        <f t="shared" si="10"/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si="11"/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ht="34.5" customHeight="1" x14ac:dyDescent="0.25">
      <c r="A24" s="81"/>
      <c r="B24" s="81"/>
      <c r="C24" s="82"/>
      <c r="D24" s="83"/>
      <c r="E24" s="83"/>
      <c r="F24" s="97"/>
      <c r="G24" s="85">
        <f>SUM(H24:N24)</f>
        <v>0</v>
      </c>
      <c r="H24" s="86">
        <f>_xlfn.IFS($E24&gt;0,VLOOKUP($F24,objets!$A$2:$L4924,6,FALSE)*$E24,$F24="",0,$E24="",VLOOKUP($F24,objets!$A$2:$L4924,6,FALSE))</f>
        <v>0</v>
      </c>
      <c r="I24" s="86">
        <f>_xlfn.IFS($E24&gt;0,VLOOKUP($F24,objets!$A$2:$L4924,6,FALSE)*$E24,$F24="",0,$E24="",VLOOKUP($F24,objets!$A$2:$L4924,6,FALSE))</f>
        <v>0</v>
      </c>
      <c r="J24" s="86">
        <f>_xlfn.IFS($E24&gt;0,VLOOKUP($F24,objets!$A$2:$L4924,6,FALSE)*$E24,$F24="",0,$E24="",VLOOKUP($F24,objets!$A$2:$L4924,6,FALSE))</f>
        <v>0</v>
      </c>
      <c r="K24" s="86">
        <f>_xlfn.IFS($E24&gt;0,VLOOKUP($F24,objets!$A$2:$L4924,6,FALSE)*$E24,$F24="",0,$E24="",VLOOKUP($F24,objets!$A$2:$L4924,6,FALSE))</f>
        <v>0</v>
      </c>
      <c r="L24" s="86">
        <f>_xlfn.IFS($E24&gt;0,VLOOKUP($F24,objets!$A$2:$L4924,6,FALSE)*$E24,$F24="",0,$E24="",VLOOKUP($F24,objets!$A$2:$L4924,6,FALSE))</f>
        <v>0</v>
      </c>
      <c r="M24" s="86">
        <f>_xlfn.IFS($E24&gt;0,VLOOKUP($F24,objets!$A$2:$L4924,6,FALSE)*$E24,$F24="",0,$E24="",VLOOKUP($F24,objets!$A$2:$L4924,6,FALSE))</f>
        <v>0</v>
      </c>
      <c r="N24" s="86">
        <f>_xlfn.IFS($E24&gt;0,VLOOKUP($F24,objets!$A$2:$L4924,6,FALSE)*$E24,$F24="",0,$E24="",VLOOKUP($F24,objets!$A$2:$L4924,6,FALSE))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>SUMPRODUCT(H24:N24,P24:V24)/SUM(H24:N24)</f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ht="34.5" customHeight="1" x14ac:dyDescent="0.25">
      <c r="A25" s="81"/>
      <c r="B25" s="81"/>
      <c r="C25" s="82"/>
      <c r="D25" s="83"/>
      <c r="E25" s="83"/>
      <c r="F25" s="84"/>
      <c r="G25" s="85">
        <f t="shared" ref="G25" si="12">SUM(H25:N25)</f>
        <v>0</v>
      </c>
      <c r="H25" s="86">
        <f>_xlfn.IFS($E25&gt;0,VLOOKUP($F25,objets!$A$2:$L4925,6,FALSE)*$E25,$F25="",0,$E25="",VLOOKUP($F25,objets!$A$2:$L4925,6,FALSE))</f>
        <v>0</v>
      </c>
      <c r="I25" s="86">
        <f>_xlfn.IFS($E25&gt;0,VLOOKUP($F25,objets!$A$2:$L4925,6,FALSE)*$E25,$F25="",0,$E25="",VLOOKUP($F25,objets!$A$2:$L4925,6,FALSE))</f>
        <v>0</v>
      </c>
      <c r="J25" s="86">
        <f>_xlfn.IFS($E25&gt;0,VLOOKUP($F25,objets!$A$2:$L4925,6,FALSE)*$E25,$F25="",0,$E25="",VLOOKUP($F25,objets!$A$2:$L4925,6,FALSE))</f>
        <v>0</v>
      </c>
      <c r="K25" s="86">
        <f>_xlfn.IFS($E25&gt;0,VLOOKUP($F25,objets!$A$2:$L4925,6,FALSE)*$E25,$F25="",0,$E25="",VLOOKUP($F25,objets!$A$2:$L4925,6,FALSE))</f>
        <v>0</v>
      </c>
      <c r="L25" s="86">
        <f>_xlfn.IFS($E25&gt;0,VLOOKUP($F25,objets!$A$2:$L4925,6,FALSE)*$E25,$F25="",0,$E25="",VLOOKUP($F25,objets!$A$2:$L4925,6,FALSE))</f>
        <v>0</v>
      </c>
      <c r="M25" s="86">
        <f>_xlfn.IFS($E25&gt;0,VLOOKUP($F25,objets!$A$2:$L4925,6,FALSE)*$E25,$F25="",0,$E25="",VLOOKUP($F25,objets!$A$2:$L4925,6,FALSE))</f>
        <v>0</v>
      </c>
      <c r="N25" s="86">
        <f>_xlfn.IFS($E25&gt;0,VLOOKUP($F25,objets!$A$2:$L4925,6,FALSE)*$E25,$F25="",0,$E25="",VLOOKUP($F25,objets!$A$2:$L4925,6,FALSE))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ref="X25" si="13">SUMPRODUCT(H25:N25,P25:V25)/SUM(H25:N25)</f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ht="34.5" customHeight="1" x14ac:dyDescent="0.25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_xlfn.IFS($E26&gt;0,VLOOKUP($F26,objets!$A$2:$L4926,6,FALSE)*$E26,$F26="",0,$E26="",VLOOKUP($F26,objets!$A$2:$L4926,6,FALSE))</f>
        <v>0</v>
      </c>
      <c r="I26" s="86">
        <f>_xlfn.IFS($E26&gt;0,VLOOKUP($F26,objets!$A$2:$L4926,6,FALSE)*$E26,$F26="",0,$E26="",VLOOKUP($F26,objets!$A$2:$L4926,6,FALSE))</f>
        <v>0</v>
      </c>
      <c r="J26" s="86">
        <f>_xlfn.IFS($E26&gt;0,VLOOKUP($F26,objets!$A$2:$L4926,6,FALSE)*$E26,$F26="",0,$E26="",VLOOKUP($F26,objets!$A$2:$L4926,6,FALSE))</f>
        <v>0</v>
      </c>
      <c r="K26" s="86">
        <f>_xlfn.IFS($E26&gt;0,VLOOKUP($F26,objets!$A$2:$L4926,6,FALSE)*$E26,$F26="",0,$E26="",VLOOKUP($F26,objets!$A$2:$L4926,6,FALSE))</f>
        <v>0</v>
      </c>
      <c r="L26" s="86">
        <f>_xlfn.IFS($E26&gt;0,VLOOKUP($F26,objets!$A$2:$L4926,6,FALSE)*$E26,$F26="",0,$E26="",VLOOKUP($F26,objets!$A$2:$L4926,6,FALSE))</f>
        <v>0</v>
      </c>
      <c r="M26" s="86">
        <f>_xlfn.IFS($E26&gt;0,VLOOKUP($F26,objets!$A$2:$L4926,6,FALSE)*$E26,$F26="",0,$E26="",VLOOKUP($F26,objets!$A$2:$L4926,6,FALSE))</f>
        <v>0</v>
      </c>
      <c r="N26" s="86">
        <f>_xlfn.IFS($E26&gt;0,VLOOKUP($F26,objets!$A$2:$L4926,6,FALSE)*$E26,$F26="",0,$E26="",VLOOKUP($F26,objets!$A$2:$L4926,6,FALSE))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ht="34.5" customHeight="1" x14ac:dyDescent="0.25">
      <c r="A27" s="81"/>
      <c r="B27" s="81"/>
      <c r="C27" s="82"/>
      <c r="D27" s="83"/>
      <c r="E27" s="83"/>
      <c r="F27" s="84"/>
      <c r="G27" s="85">
        <f t="shared" ref="G27:G29" si="14">SUM(H27:N27)</f>
        <v>0</v>
      </c>
      <c r="H27" s="86">
        <f>_xlfn.IFS($E27&gt;0,VLOOKUP($F27,objets!$A$2:$L4927,6,FALSE)*$E27,$F27="",0,$E27="",VLOOKUP($F27,objets!$A$2:$L4927,6,FALSE))</f>
        <v>0</v>
      </c>
      <c r="I27" s="86">
        <f>_xlfn.IFS($E27&gt;0,VLOOKUP($F27,objets!$A$2:$L4927,6,FALSE)*$E27,$F27="",0,$E27="",VLOOKUP($F27,objets!$A$2:$L4927,6,FALSE))</f>
        <v>0</v>
      </c>
      <c r="J27" s="86">
        <f>_xlfn.IFS($E27&gt;0,VLOOKUP($F27,objets!$A$2:$L4927,6,FALSE)*$E27,$F27="",0,$E27="",VLOOKUP($F27,objets!$A$2:$L4927,6,FALSE))</f>
        <v>0</v>
      </c>
      <c r="K27" s="86">
        <f>_xlfn.IFS($E27&gt;0,VLOOKUP($F27,objets!$A$2:$L4927,6,FALSE)*$E27,$F27="",0,$E27="",VLOOKUP($F27,objets!$A$2:$L4927,6,FALSE))</f>
        <v>0</v>
      </c>
      <c r="L27" s="86">
        <f>_xlfn.IFS($E27&gt;0,VLOOKUP($F27,objets!$A$2:$L4927,6,FALSE)*$E27,$F27="",0,$E27="",VLOOKUP($F27,objets!$A$2:$L4927,6,FALSE))</f>
        <v>0</v>
      </c>
      <c r="M27" s="86">
        <f>_xlfn.IFS($E27&gt;0,VLOOKUP($F27,objets!$A$2:$L4927,6,FALSE)*$E27,$F27="",0,$E27="",VLOOKUP($F27,objets!$A$2:$L4927,6,FALSE))</f>
        <v>0</v>
      </c>
      <c r="N27" s="86">
        <f>_xlfn.IFS($E27&gt;0,VLOOKUP($F27,objets!$A$2:$L4927,6,FALSE)*$E27,$F27="",0,$E27="",VLOOKUP($F27,objets!$A$2:$L4927,6,FALSE))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:X31" si="15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ht="34.5" customHeight="1" x14ac:dyDescent="0.25">
      <c r="A28" s="81"/>
      <c r="B28" s="81"/>
      <c r="C28" s="82"/>
      <c r="D28" s="83"/>
      <c r="E28" s="83"/>
      <c r="F28" s="84"/>
      <c r="G28" s="85">
        <f t="shared" si="14"/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 t="shared" si="15"/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ht="34.5" customHeight="1" x14ac:dyDescent="0.25">
      <c r="A29" s="81"/>
      <c r="B29" s="81"/>
      <c r="C29" s="82"/>
      <c r="D29" s="83"/>
      <c r="E29" s="83"/>
      <c r="F29" s="84"/>
      <c r="G29" s="85">
        <f t="shared" si="14"/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si="15"/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ht="34.5" customHeight="1" x14ac:dyDescent="0.25">
      <c r="A30" s="81"/>
      <c r="B30" s="81"/>
      <c r="C30" s="82"/>
      <c r="D30" s="83"/>
      <c r="E30" s="83"/>
      <c r="F30" s="84"/>
      <c r="G30" s="85">
        <f t="shared" ref="G30:G31" si="16">SUM(H30:N30)</f>
        <v>0</v>
      </c>
      <c r="H30" s="86">
        <f>_xlfn.IFS($E30&gt;0,VLOOKUP($F30,objets!$A$2:$L4922,6,FALSE)*$E30,$F30="",0,$E30="",VLOOKUP($F30,objets!$A$2:$L4922,6,FALSE))</f>
        <v>0</v>
      </c>
      <c r="I30" s="86">
        <f>_xlfn.IFS($E30&gt;0,VLOOKUP($F30,objets!$A$2:$L4922,6,FALSE)*$E30,$F30="",0,$E30="",VLOOKUP($F30,objets!$A$2:$L4922,6,FALSE))</f>
        <v>0</v>
      </c>
      <c r="J30" s="86">
        <f>_xlfn.IFS($E30&gt;0,VLOOKUP($F30,objets!$A$2:$L4922,6,FALSE)*$E30,$F30="",0,$E30="",VLOOKUP($F30,objets!$A$2:$L4922,6,FALSE))</f>
        <v>0</v>
      </c>
      <c r="K30" s="86">
        <f>_xlfn.IFS($E30&gt;0,VLOOKUP($F30,objets!$A$2:$L4922,6,FALSE)*$E30,$F30="",0,$E30="",VLOOKUP($F30,objets!$A$2:$L4922,6,FALSE))</f>
        <v>0</v>
      </c>
      <c r="L30" s="86">
        <f>_xlfn.IFS($E30&gt;0,VLOOKUP($F30,objets!$A$2:$L4922,6,FALSE)*$E30,$F30="",0,$E30="",VLOOKUP($F30,objets!$A$2:$L4922,6,FALSE))</f>
        <v>0</v>
      </c>
      <c r="M30" s="86">
        <f>_xlfn.IFS($E30&gt;0,VLOOKUP($F30,objets!$A$2:$L4922,6,FALSE)*$E30,$F30="",0,$E30="",VLOOKUP($F30,objets!$A$2:$L4922,6,FALSE))</f>
        <v>0</v>
      </c>
      <c r="N30" s="86">
        <f>_xlfn.IFS($E30&gt;0,VLOOKUP($F30,objets!$A$2:$L4922,6,FALSE)*$E30,$F30="",0,$E30="",VLOOKUP($F30,objets!$A$2:$L4922,6,FALSE))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ht="34.5" customHeight="1" x14ac:dyDescent="0.25">
      <c r="A31" s="81"/>
      <c r="B31" s="81"/>
      <c r="C31" s="82"/>
      <c r="D31" s="83"/>
      <c r="E31" s="83"/>
      <c r="F31" s="84"/>
      <c r="G31" s="85">
        <f t="shared" si="16"/>
        <v>0</v>
      </c>
      <c r="H31" s="86">
        <f>_xlfn.IFS($E31&gt;0,VLOOKUP($F31,objets!$A$2:$L4931,6,FALSE)*$E31,$F31="",0,$E31="",VLOOKUP($F31,objets!$A$2:$L4931,6,FALSE))</f>
        <v>0</v>
      </c>
      <c r="I31" s="86">
        <f>_xlfn.IFS($E31&gt;0,VLOOKUP($F31,objets!$A$2:$L4931,6,FALSE)*$E31,$F31="",0,$E31="",VLOOKUP($F31,objets!$A$2:$L4931,6,FALSE))</f>
        <v>0</v>
      </c>
      <c r="J31" s="86">
        <f>_xlfn.IFS($E31&gt;0,VLOOKUP($F31,objets!$A$2:$L4931,6,FALSE)*$E31,$F31="",0,$E31="",VLOOKUP($F31,objets!$A$2:$L4931,6,FALSE))</f>
        <v>0</v>
      </c>
      <c r="K31" s="86">
        <f>_xlfn.IFS($E31&gt;0,VLOOKUP($F31,objets!$A$2:$L4931,6,FALSE)*$E31,$F31="",0,$E31="",VLOOKUP($F31,objets!$A$2:$L4931,6,FALSE))</f>
        <v>0</v>
      </c>
      <c r="L31" s="86">
        <f>_xlfn.IFS($E31&gt;0,VLOOKUP($F31,objets!$A$2:$L4931,6,FALSE)*$E31,$F31="",0,$E31="",VLOOKUP($F31,objets!$A$2:$L4931,6,FALSE))</f>
        <v>0</v>
      </c>
      <c r="M31" s="86">
        <f>_xlfn.IFS($E31&gt;0,VLOOKUP($F31,objets!$A$2:$L4931,6,FALSE)*$E31,$F31="",0,$E31="",VLOOKUP($F31,objets!$A$2:$L4931,6,FALSE))</f>
        <v>0</v>
      </c>
      <c r="N31" s="86">
        <f>_xlfn.IFS($E31&gt;0,VLOOKUP($F31,objets!$A$2:$L4931,6,FALSE)*$E31,$F31="",0,$E31="",VLOOKUP($F31,objets!$A$2:$L4931,6,FALSE))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ht="34.5" customHeight="1" x14ac:dyDescent="0.25">
      <c r="A32" s="81"/>
      <c r="B32" s="81"/>
      <c r="C32" s="82"/>
      <c r="D32" s="83"/>
      <c r="E32" s="83"/>
      <c r="F32" s="97"/>
      <c r="G32" s="85">
        <f>SUM(H32:N32)</f>
        <v>0</v>
      </c>
      <c r="H32" s="86">
        <f>_xlfn.IFS($E32&gt;0,VLOOKUP($F32,objets!$A$2:$L4932,6,FALSE)*$E32,$F32="",0,$E32="",VLOOKUP($F32,objets!$A$2:$L4932,6,FALSE))</f>
        <v>0</v>
      </c>
      <c r="I32" s="86">
        <f>_xlfn.IFS($E32&gt;0,VLOOKUP($F32,objets!$A$2:$L4932,6,FALSE)*$E32,$F32="",0,$E32="",VLOOKUP($F32,objets!$A$2:$L4932,6,FALSE))</f>
        <v>0</v>
      </c>
      <c r="J32" s="86">
        <f>_xlfn.IFS($E32&gt;0,VLOOKUP($F32,objets!$A$2:$L4932,6,FALSE)*$E32,$F32="",0,$E32="",VLOOKUP($F32,objets!$A$2:$L4932,6,FALSE))</f>
        <v>0</v>
      </c>
      <c r="K32" s="86">
        <f>_xlfn.IFS($E32&gt;0,VLOOKUP($F32,objets!$A$2:$L4932,6,FALSE)*$E32,$F32="",0,$E32="",VLOOKUP($F32,objets!$A$2:$L4932,6,FALSE))</f>
        <v>0</v>
      </c>
      <c r="L32" s="86">
        <f>_xlfn.IFS($E32&gt;0,VLOOKUP($F32,objets!$A$2:$L4932,6,FALSE)*$E32,$F32="",0,$E32="",VLOOKUP($F32,objets!$A$2:$L4932,6,FALSE))</f>
        <v>0</v>
      </c>
      <c r="M32" s="86">
        <f>_xlfn.IFS($E32&gt;0,VLOOKUP($F32,objets!$A$2:$L4932,6,FALSE)*$E32,$F32="",0,$E32="",VLOOKUP($F32,objets!$A$2:$L4932,6,FALSE))</f>
        <v>0</v>
      </c>
      <c r="N32" s="86">
        <f>_xlfn.IFS($E32&gt;0,VLOOKUP($F32,objets!$A$2:$L4932,6,FALSE)*$E32,$F32="",0,$E32="",VLOOKUP($F32,objets!$A$2:$L4932,6,FALSE))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>SUMPRODUCT(H32:N32,P32:V32)/SUM(H32:N32)</f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ht="34.5" customHeight="1" x14ac:dyDescent="0.25">
      <c r="A33" s="81"/>
      <c r="B33" s="81"/>
      <c r="C33" s="82"/>
      <c r="D33" s="83"/>
      <c r="E33" s="83"/>
      <c r="F33" s="84"/>
      <c r="G33" s="85">
        <f t="shared" ref="G33:G35" si="17">SUM(H33:N33)</f>
        <v>0</v>
      </c>
      <c r="H33" s="86">
        <f>_xlfn.IFS($E33&gt;0,VLOOKUP($F33,objets!$A$2:$L4933,6,FALSE)*$E33,$F33="",0,$E33="",VLOOKUP($F33,objets!$A$2:$L4933,6,FALSE))</f>
        <v>0</v>
      </c>
      <c r="I33" s="86">
        <f>_xlfn.IFS($E33&gt;0,VLOOKUP($F33,objets!$A$2:$L4933,6,FALSE)*$E33,$F33="",0,$E33="",VLOOKUP($F33,objets!$A$2:$L4933,6,FALSE))</f>
        <v>0</v>
      </c>
      <c r="J33" s="86">
        <f>_xlfn.IFS($E33&gt;0,VLOOKUP($F33,objets!$A$2:$L4933,6,FALSE)*$E33,$F33="",0,$E33="",VLOOKUP($F33,objets!$A$2:$L4933,6,FALSE))</f>
        <v>0</v>
      </c>
      <c r="K33" s="86">
        <f>_xlfn.IFS($E33&gt;0,VLOOKUP($F33,objets!$A$2:$L4933,6,FALSE)*$E33,$F33="",0,$E33="",VLOOKUP($F33,objets!$A$2:$L4933,6,FALSE))</f>
        <v>0</v>
      </c>
      <c r="L33" s="86">
        <f>_xlfn.IFS($E33&gt;0,VLOOKUP($F33,objets!$A$2:$L4933,6,FALSE)*$E33,$F33="",0,$E33="",VLOOKUP($F33,objets!$A$2:$L4933,6,FALSE))</f>
        <v>0</v>
      </c>
      <c r="M33" s="86">
        <f>_xlfn.IFS($E33&gt;0,VLOOKUP($F33,objets!$A$2:$L4933,6,FALSE)*$E33,$F33="",0,$E33="",VLOOKUP($F33,objets!$A$2:$L4933,6,FALSE))</f>
        <v>0</v>
      </c>
      <c r="N33" s="86">
        <f>_xlfn.IFS($E33&gt;0,VLOOKUP($F33,objets!$A$2:$L4933,6,FALSE)*$E33,$F33="",0,$E33="",VLOOKUP($F33,objets!$A$2:$L4933,6,FALSE))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ref="X33:X35" si="18">SUMPRODUCT(H33:N33,P33:V33)/SUM(H33:N33)</f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ht="34.5" customHeight="1" x14ac:dyDescent="0.25">
      <c r="A34" s="81"/>
      <c r="B34" s="81"/>
      <c r="C34" s="82"/>
      <c r="D34" s="83"/>
      <c r="E34" s="83"/>
      <c r="F34" s="84"/>
      <c r="G34" s="85">
        <f t="shared" si="17"/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 t="shared" si="18"/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ht="34.5" customHeight="1" x14ac:dyDescent="0.25">
      <c r="A35" s="81"/>
      <c r="B35" s="81"/>
      <c r="C35" s="82"/>
      <c r="D35" s="83"/>
      <c r="E35" s="83"/>
      <c r="F35" s="84"/>
      <c r="G35" s="85">
        <f t="shared" si="17"/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si="18"/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ht="34.5" customHeight="1" x14ac:dyDescent="0.25">
      <c r="A36" s="81"/>
      <c r="B36" s="81"/>
      <c r="C36" s="82"/>
      <c r="D36" s="83"/>
      <c r="E36" s="83"/>
      <c r="F36" s="97"/>
      <c r="G36" s="85">
        <f>SUM(H36:N36)</f>
        <v>0</v>
      </c>
      <c r="H36" s="86">
        <f>_xlfn.IFS($E36&gt;0,VLOOKUP($F36,objets!$A$2:$L4936,6,FALSE)*$E36,$F36="",0,$E36="",VLOOKUP($F36,objets!$A$2:$L4936,6,FALSE))</f>
        <v>0</v>
      </c>
      <c r="I36" s="86">
        <f>_xlfn.IFS($E36&gt;0,VLOOKUP($F36,objets!$A$2:$L4936,6,FALSE)*$E36,$F36="",0,$E36="",VLOOKUP($F36,objets!$A$2:$L4936,6,FALSE))</f>
        <v>0</v>
      </c>
      <c r="J36" s="86">
        <f>_xlfn.IFS($E36&gt;0,VLOOKUP($F36,objets!$A$2:$L4936,6,FALSE)*$E36,$F36="",0,$E36="",VLOOKUP($F36,objets!$A$2:$L4936,6,FALSE))</f>
        <v>0</v>
      </c>
      <c r="K36" s="86">
        <f>_xlfn.IFS($E36&gt;0,VLOOKUP($F36,objets!$A$2:$L4936,6,FALSE)*$E36,$F36="",0,$E36="",VLOOKUP($F36,objets!$A$2:$L4936,6,FALSE))</f>
        <v>0</v>
      </c>
      <c r="L36" s="86">
        <f>_xlfn.IFS($E36&gt;0,VLOOKUP($F36,objets!$A$2:$L4936,6,FALSE)*$E36,$F36="",0,$E36="",VLOOKUP($F36,objets!$A$2:$L4936,6,FALSE))</f>
        <v>0</v>
      </c>
      <c r="M36" s="86">
        <f>_xlfn.IFS($E36&gt;0,VLOOKUP($F36,objets!$A$2:$L4936,6,FALSE)*$E36,$F36="",0,$E36="",VLOOKUP($F36,objets!$A$2:$L4936,6,FALSE))</f>
        <v>0</v>
      </c>
      <c r="N36" s="86">
        <f>_xlfn.IFS($E36&gt;0,VLOOKUP($F36,objets!$A$2:$L4936,6,FALSE)*$E36,$F36="",0,$E36="",VLOOKUP($F36,objets!$A$2:$L4936,6,FALSE))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>SUMPRODUCT(H36:N36,P36:V36)/SUM(H36:N36)</f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ht="34.5" customHeight="1" x14ac:dyDescent="0.25">
      <c r="A37" s="81"/>
      <c r="B37" s="81"/>
      <c r="C37" s="82"/>
      <c r="D37" s="83"/>
      <c r="E37" s="83"/>
      <c r="F37" s="84"/>
      <c r="G37" s="85">
        <f t="shared" ref="G37" si="19">SUM(H37:N37)</f>
        <v>0</v>
      </c>
      <c r="H37" s="86">
        <f>_xlfn.IFS($E37&gt;0,VLOOKUP($F37,objets!$A$2:$L4937,6,FALSE)*$E37,$F37="",0,$E37="",VLOOKUP($F37,objets!$A$2:$L4937,6,FALSE))</f>
        <v>0</v>
      </c>
      <c r="I37" s="86">
        <f>_xlfn.IFS($E37&gt;0,VLOOKUP($F37,objets!$A$2:$L4937,6,FALSE)*$E37,$F37="",0,$E37="",VLOOKUP($F37,objets!$A$2:$L4937,6,FALSE))</f>
        <v>0</v>
      </c>
      <c r="J37" s="86">
        <f>_xlfn.IFS($E37&gt;0,VLOOKUP($F37,objets!$A$2:$L4937,6,FALSE)*$E37,$F37="",0,$E37="",VLOOKUP($F37,objets!$A$2:$L4937,6,FALSE))</f>
        <v>0</v>
      </c>
      <c r="K37" s="86">
        <f>_xlfn.IFS($E37&gt;0,VLOOKUP($F37,objets!$A$2:$L4937,6,FALSE)*$E37,$F37="",0,$E37="",VLOOKUP($F37,objets!$A$2:$L4937,6,FALSE))</f>
        <v>0</v>
      </c>
      <c r="L37" s="86">
        <f>_xlfn.IFS($E37&gt;0,VLOOKUP($F37,objets!$A$2:$L4937,6,FALSE)*$E37,$F37="",0,$E37="",VLOOKUP($F37,objets!$A$2:$L4937,6,FALSE))</f>
        <v>0</v>
      </c>
      <c r="M37" s="86">
        <f>_xlfn.IFS($E37&gt;0,VLOOKUP($F37,objets!$A$2:$L4937,6,FALSE)*$E37,$F37="",0,$E37="",VLOOKUP($F37,objets!$A$2:$L4937,6,FALSE))</f>
        <v>0</v>
      </c>
      <c r="N37" s="86">
        <f>_xlfn.IFS($E37&gt;0,VLOOKUP($F37,objets!$A$2:$L4937,6,FALSE)*$E37,$F37="",0,$E37="",VLOOKUP($F37,objets!$A$2:$L4937,6,FALSE))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ref="X37" si="20">SUMPRODUCT(H37:N37,P37:V37)/SUM(H37:N37)</f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ht="34.5" customHeight="1" x14ac:dyDescent="0.25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_xlfn.IFS($E38&gt;0,VLOOKUP($F38,objets!$A$2:$L4938,6,FALSE)*$E38,$F38="",0,$E38="",VLOOKUP($F38,objets!$A$2:$L4938,6,FALSE))</f>
        <v>0</v>
      </c>
      <c r="I38" s="86">
        <f>_xlfn.IFS($E38&gt;0,VLOOKUP($F38,objets!$A$2:$L4938,6,FALSE)*$E38,$F38="",0,$E38="",VLOOKUP($F38,objets!$A$2:$L4938,6,FALSE))</f>
        <v>0</v>
      </c>
      <c r="J38" s="86">
        <f>_xlfn.IFS($E38&gt;0,VLOOKUP($F38,objets!$A$2:$L4938,6,FALSE)*$E38,$F38="",0,$E38="",VLOOKUP($F38,objets!$A$2:$L4938,6,FALSE))</f>
        <v>0</v>
      </c>
      <c r="K38" s="86">
        <f>_xlfn.IFS($E38&gt;0,VLOOKUP($F38,objets!$A$2:$L4938,6,FALSE)*$E38,$F38="",0,$E38="",VLOOKUP($F38,objets!$A$2:$L4938,6,FALSE))</f>
        <v>0</v>
      </c>
      <c r="L38" s="86">
        <f>_xlfn.IFS($E38&gt;0,VLOOKUP($F38,objets!$A$2:$L4938,6,FALSE)*$E38,$F38="",0,$E38="",VLOOKUP($F38,objets!$A$2:$L4938,6,FALSE))</f>
        <v>0</v>
      </c>
      <c r="M38" s="86">
        <f>_xlfn.IFS($E38&gt;0,VLOOKUP($F38,objets!$A$2:$L4938,6,FALSE)*$E38,$F38="",0,$E38="",VLOOKUP($F38,objets!$A$2:$L4938,6,FALSE))</f>
        <v>0</v>
      </c>
      <c r="N38" s="86">
        <f>_xlfn.IFS($E38&gt;0,VLOOKUP($F38,objets!$A$2:$L4938,6,FALSE)*$E38,$F38="",0,$E38="",VLOOKUP($F38,objets!$A$2:$L4938,6,FALSE))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ht="34.5" customHeight="1" x14ac:dyDescent="0.25">
      <c r="A39" s="81"/>
      <c r="B39" s="81"/>
      <c r="C39" s="82"/>
      <c r="D39" s="83"/>
      <c r="E39" s="83"/>
      <c r="F39" s="84"/>
      <c r="G39" s="85">
        <f t="shared" ref="G39:G41" si="21">SUM(H39:N39)</f>
        <v>0</v>
      </c>
      <c r="H39" s="86">
        <f>_xlfn.IFS($E39&gt;0,VLOOKUP($F39,objets!$A$2:$L4939,6,FALSE)*$E39,$F39="",0,$E39="",VLOOKUP($F39,objets!$A$2:$L4939,6,FALSE))</f>
        <v>0</v>
      </c>
      <c r="I39" s="86">
        <f>_xlfn.IFS($E39&gt;0,VLOOKUP($F39,objets!$A$2:$L4939,6,FALSE)*$E39,$F39="",0,$E39="",VLOOKUP($F39,objets!$A$2:$L4939,6,FALSE))</f>
        <v>0</v>
      </c>
      <c r="J39" s="86">
        <f>_xlfn.IFS($E39&gt;0,VLOOKUP($F39,objets!$A$2:$L4939,6,FALSE)*$E39,$F39="",0,$E39="",VLOOKUP($F39,objets!$A$2:$L4939,6,FALSE))</f>
        <v>0</v>
      </c>
      <c r="K39" s="86">
        <f>_xlfn.IFS($E39&gt;0,VLOOKUP($F39,objets!$A$2:$L4939,6,FALSE)*$E39,$F39="",0,$E39="",VLOOKUP($F39,objets!$A$2:$L4939,6,FALSE))</f>
        <v>0</v>
      </c>
      <c r="L39" s="86">
        <f>_xlfn.IFS($E39&gt;0,VLOOKUP($F39,objets!$A$2:$L4939,6,FALSE)*$E39,$F39="",0,$E39="",VLOOKUP($F39,objets!$A$2:$L4939,6,FALSE))</f>
        <v>0</v>
      </c>
      <c r="M39" s="86">
        <f>_xlfn.IFS($E39&gt;0,VLOOKUP($F39,objets!$A$2:$L4939,6,FALSE)*$E39,$F39="",0,$E39="",VLOOKUP($F39,objets!$A$2:$L4939,6,FALSE))</f>
        <v>0</v>
      </c>
      <c r="N39" s="86">
        <f>_xlfn.IFS($E39&gt;0,VLOOKUP($F39,objets!$A$2:$L4939,6,FALSE)*$E39,$F39="",0,$E39="",VLOOKUP($F39,objets!$A$2:$L4939,6,FALSE))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:X41" si="22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ht="34.5" customHeight="1" x14ac:dyDescent="0.25">
      <c r="A40" s="81"/>
      <c r="B40" s="81"/>
      <c r="C40" s="82"/>
      <c r="D40" s="83"/>
      <c r="E40" s="83"/>
      <c r="F40" s="84"/>
      <c r="G40" s="85">
        <f t="shared" si="21"/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 t="shared" si="22"/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ht="34.5" customHeight="1" x14ac:dyDescent="0.25">
      <c r="A41" s="81"/>
      <c r="B41" s="81"/>
      <c r="C41" s="82"/>
      <c r="D41" s="83"/>
      <c r="E41" s="83"/>
      <c r="F41" s="84"/>
      <c r="G41" s="85">
        <f t="shared" si="21"/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si="22"/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ht="34.5" customHeight="1" x14ac:dyDescent="0.25">
      <c r="A42" s="81"/>
      <c r="B42" s="81"/>
      <c r="C42" s="82"/>
      <c r="D42" s="83"/>
      <c r="E42" s="83"/>
      <c r="F42" s="97"/>
      <c r="G42" s="85">
        <f>SUM(H42:N42)</f>
        <v>0</v>
      </c>
      <c r="H42" s="86">
        <f>_xlfn.IFS($E42&gt;0,VLOOKUP($F42,objets!$A$2:$L4942,6,FALSE)*$E42,$F42="",0,$E42="",VLOOKUP($F42,objets!$A$2:$L4942,6,FALSE))</f>
        <v>0</v>
      </c>
      <c r="I42" s="86">
        <f>_xlfn.IFS($E42&gt;0,VLOOKUP($F42,objets!$A$2:$L4942,6,FALSE)*$E42,$F42="",0,$E42="",VLOOKUP($F42,objets!$A$2:$L4942,6,FALSE))</f>
        <v>0</v>
      </c>
      <c r="J42" s="86">
        <f>_xlfn.IFS($E42&gt;0,VLOOKUP($F42,objets!$A$2:$L4942,6,FALSE)*$E42,$F42="",0,$E42="",VLOOKUP($F42,objets!$A$2:$L4942,6,FALSE))</f>
        <v>0</v>
      </c>
      <c r="K42" s="86">
        <f>_xlfn.IFS($E42&gt;0,VLOOKUP($F42,objets!$A$2:$L4942,6,FALSE)*$E42,$F42="",0,$E42="",VLOOKUP($F42,objets!$A$2:$L4942,6,FALSE))</f>
        <v>0</v>
      </c>
      <c r="L42" s="86">
        <f>_xlfn.IFS($E42&gt;0,VLOOKUP($F42,objets!$A$2:$L4942,6,FALSE)*$E42,$F42="",0,$E42="",VLOOKUP($F42,objets!$A$2:$L4942,6,FALSE))</f>
        <v>0</v>
      </c>
      <c r="M42" s="86">
        <f>_xlfn.IFS($E42&gt;0,VLOOKUP($F42,objets!$A$2:$L4942,6,FALSE)*$E42,$F42="",0,$E42="",VLOOKUP($F42,objets!$A$2:$L4942,6,FALSE))</f>
        <v>0</v>
      </c>
      <c r="N42" s="86">
        <f>_xlfn.IFS($E42&gt;0,VLOOKUP($F42,objets!$A$2:$L4942,6,FALSE)*$E42,$F42="",0,$E42="",VLOOKUP($F42,objets!$A$2:$L4942,6,FALSE))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>SUMPRODUCT(H42:N42,P42:V42)/SUM(H42:N42)</f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ht="34.5" customHeight="1" x14ac:dyDescent="0.25">
      <c r="A43" s="81"/>
      <c r="B43" s="81"/>
      <c r="C43" s="82"/>
      <c r="D43" s="83"/>
      <c r="E43" s="83"/>
      <c r="F43" s="84"/>
      <c r="G43" s="85">
        <f t="shared" ref="G43" si="23">SUM(H43:N43)</f>
        <v>0</v>
      </c>
      <c r="H43" s="86">
        <f>_xlfn.IFS($E43&gt;0,VLOOKUP($F43,objets!$A$2:$L4943,6,FALSE)*$E43,$F43="",0,$E43="",VLOOKUP($F43,objets!$A$2:$L4943,6,FALSE))</f>
        <v>0</v>
      </c>
      <c r="I43" s="86">
        <f>_xlfn.IFS($E43&gt;0,VLOOKUP($F43,objets!$A$2:$L4943,6,FALSE)*$E43,$F43="",0,$E43="",VLOOKUP($F43,objets!$A$2:$L4943,6,FALSE))</f>
        <v>0</v>
      </c>
      <c r="J43" s="86">
        <f>_xlfn.IFS($E43&gt;0,VLOOKUP($F43,objets!$A$2:$L4943,6,FALSE)*$E43,$F43="",0,$E43="",VLOOKUP($F43,objets!$A$2:$L4943,6,FALSE))</f>
        <v>0</v>
      </c>
      <c r="K43" s="86">
        <f>_xlfn.IFS($E43&gt;0,VLOOKUP($F43,objets!$A$2:$L4943,6,FALSE)*$E43,$F43="",0,$E43="",VLOOKUP($F43,objets!$A$2:$L4943,6,FALSE))</f>
        <v>0</v>
      </c>
      <c r="L43" s="86">
        <f>_xlfn.IFS($E43&gt;0,VLOOKUP($F43,objets!$A$2:$L4943,6,FALSE)*$E43,$F43="",0,$E43="",VLOOKUP($F43,objets!$A$2:$L4943,6,FALSE))</f>
        <v>0</v>
      </c>
      <c r="M43" s="86">
        <f>_xlfn.IFS($E43&gt;0,VLOOKUP($F43,objets!$A$2:$L4943,6,FALSE)*$E43,$F43="",0,$E43="",VLOOKUP($F43,objets!$A$2:$L4943,6,FALSE))</f>
        <v>0</v>
      </c>
      <c r="N43" s="86">
        <f>_xlfn.IFS($E43&gt;0,VLOOKUP($F43,objets!$A$2:$L4943,6,FALSE)*$E43,$F43="",0,$E43="",VLOOKUP($F43,objets!$A$2:$L4943,6,FALSE))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ref="X43" si="24">SUMPRODUCT(H43:N43,P43:V43)/SUM(H43:N43)</f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ht="34.5" customHeight="1" x14ac:dyDescent="0.25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_xlfn.IFS($E44&gt;0,VLOOKUP($F44,objets!$A$2:$L4944,6,FALSE)*$E44,$F44="",0,$E44="",VLOOKUP($F44,objets!$A$2:$L4944,6,FALSE))</f>
        <v>0</v>
      </c>
      <c r="I44" s="86">
        <f>_xlfn.IFS($E44&gt;0,VLOOKUP($F44,objets!$A$2:$L4944,6,FALSE)*$E44,$F44="",0,$E44="",VLOOKUP($F44,objets!$A$2:$L4944,6,FALSE))</f>
        <v>0</v>
      </c>
      <c r="J44" s="86">
        <f>_xlfn.IFS($E44&gt;0,VLOOKUP($F44,objets!$A$2:$L4944,6,FALSE)*$E44,$F44="",0,$E44="",VLOOKUP($F44,objets!$A$2:$L4944,6,FALSE))</f>
        <v>0</v>
      </c>
      <c r="K44" s="86">
        <f>_xlfn.IFS($E44&gt;0,VLOOKUP($F44,objets!$A$2:$L4944,6,FALSE)*$E44,$F44="",0,$E44="",VLOOKUP($F44,objets!$A$2:$L4944,6,FALSE))</f>
        <v>0</v>
      </c>
      <c r="L44" s="86">
        <f>_xlfn.IFS($E44&gt;0,VLOOKUP($F44,objets!$A$2:$L4944,6,FALSE)*$E44,$F44="",0,$E44="",VLOOKUP($F44,objets!$A$2:$L4944,6,FALSE))</f>
        <v>0</v>
      </c>
      <c r="M44" s="86">
        <f>_xlfn.IFS($E44&gt;0,VLOOKUP($F44,objets!$A$2:$L4944,6,FALSE)*$E44,$F44="",0,$E44="",VLOOKUP($F44,objets!$A$2:$L4944,6,FALSE))</f>
        <v>0</v>
      </c>
      <c r="N44" s="86">
        <f>_xlfn.IFS($E44&gt;0,VLOOKUP($F44,objets!$A$2:$L4944,6,FALSE)*$E44,$F44="",0,$E44="",VLOOKUP($F44,objets!$A$2:$L4944,6,FALSE))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ht="34.5" customHeight="1" x14ac:dyDescent="0.25">
      <c r="A45" s="81"/>
      <c r="B45" s="81"/>
      <c r="C45" s="82"/>
      <c r="D45" s="83"/>
      <c r="E45" s="83"/>
      <c r="F45" s="84"/>
      <c r="G45" s="85">
        <f t="shared" ref="G45:G47" si="25">SUM(H45:N45)</f>
        <v>0</v>
      </c>
      <c r="H45" s="86">
        <f>_xlfn.IFS($E45&gt;0,VLOOKUP($F45,objets!$A$2:$L4945,6,FALSE)*$E45,$F45="",0,$E45="",VLOOKUP($F45,objets!$A$2:$L4945,6,FALSE))</f>
        <v>0</v>
      </c>
      <c r="I45" s="86">
        <f>_xlfn.IFS($E45&gt;0,VLOOKUP($F45,objets!$A$2:$L4945,6,FALSE)*$E45,$F45="",0,$E45="",VLOOKUP($F45,objets!$A$2:$L4945,6,FALSE))</f>
        <v>0</v>
      </c>
      <c r="J45" s="86">
        <f>_xlfn.IFS($E45&gt;0,VLOOKUP($F45,objets!$A$2:$L4945,6,FALSE)*$E45,$F45="",0,$E45="",VLOOKUP($F45,objets!$A$2:$L4945,6,FALSE))</f>
        <v>0</v>
      </c>
      <c r="K45" s="86">
        <f>_xlfn.IFS($E45&gt;0,VLOOKUP($F45,objets!$A$2:$L4945,6,FALSE)*$E45,$F45="",0,$E45="",VLOOKUP($F45,objets!$A$2:$L4945,6,FALSE))</f>
        <v>0</v>
      </c>
      <c r="L45" s="86">
        <f>_xlfn.IFS($E45&gt;0,VLOOKUP($F45,objets!$A$2:$L4945,6,FALSE)*$E45,$F45="",0,$E45="",VLOOKUP($F45,objets!$A$2:$L4945,6,FALSE))</f>
        <v>0</v>
      </c>
      <c r="M45" s="86">
        <f>_xlfn.IFS($E45&gt;0,VLOOKUP($F45,objets!$A$2:$L4945,6,FALSE)*$E45,$F45="",0,$E45="",VLOOKUP($F45,objets!$A$2:$L4945,6,FALSE))</f>
        <v>0</v>
      </c>
      <c r="N45" s="86">
        <f>_xlfn.IFS($E45&gt;0,VLOOKUP($F45,objets!$A$2:$L4945,6,FALSE)*$E45,$F45="",0,$E45="",VLOOKUP($F45,objets!$A$2:$L4945,6,FALSE))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:X47" si="26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ht="34.5" customHeight="1" x14ac:dyDescent="0.25">
      <c r="A46" s="81"/>
      <c r="B46" s="81"/>
      <c r="C46" s="82"/>
      <c r="D46" s="83"/>
      <c r="E46" s="83"/>
      <c r="F46" s="84"/>
      <c r="G46" s="85">
        <f t="shared" si="25"/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 t="shared" si="26"/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ht="34.5" customHeight="1" x14ac:dyDescent="0.25">
      <c r="A47" s="81"/>
      <c r="B47" s="81"/>
      <c r="C47" s="82"/>
      <c r="D47" s="83"/>
      <c r="E47" s="83"/>
      <c r="F47" s="84"/>
      <c r="G47" s="85">
        <f t="shared" si="25"/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si="26"/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ht="34.5" customHeight="1" x14ac:dyDescent="0.25">
      <c r="A48" s="81"/>
      <c r="B48" s="81"/>
      <c r="C48" s="82"/>
      <c r="D48" s="83"/>
      <c r="E48" s="83"/>
      <c r="F48" s="97"/>
      <c r="G48" s="85">
        <f>SUM(H48:N48)</f>
        <v>0</v>
      </c>
      <c r="H48" s="86">
        <f>_xlfn.IFS($E48&gt;0,VLOOKUP($F48,objets!$A$2:$L4948,6,FALSE)*$E48,$F48="",0,$E48="",VLOOKUP($F48,objets!$A$2:$L4948,6,FALSE))</f>
        <v>0</v>
      </c>
      <c r="I48" s="86">
        <f>_xlfn.IFS($E48&gt;0,VLOOKUP($F48,objets!$A$2:$L4948,6,FALSE)*$E48,$F48="",0,$E48="",VLOOKUP($F48,objets!$A$2:$L4948,6,FALSE))</f>
        <v>0</v>
      </c>
      <c r="J48" s="86">
        <f>_xlfn.IFS($E48&gt;0,VLOOKUP($F48,objets!$A$2:$L4948,6,FALSE)*$E48,$F48="",0,$E48="",VLOOKUP($F48,objets!$A$2:$L4948,6,FALSE))</f>
        <v>0</v>
      </c>
      <c r="K48" s="86">
        <f>_xlfn.IFS($E48&gt;0,VLOOKUP($F48,objets!$A$2:$L4948,6,FALSE)*$E48,$F48="",0,$E48="",VLOOKUP($F48,objets!$A$2:$L4948,6,FALSE))</f>
        <v>0</v>
      </c>
      <c r="L48" s="86">
        <f>_xlfn.IFS($E48&gt;0,VLOOKUP($F48,objets!$A$2:$L4948,6,FALSE)*$E48,$F48="",0,$E48="",VLOOKUP($F48,objets!$A$2:$L4948,6,FALSE))</f>
        <v>0</v>
      </c>
      <c r="M48" s="86">
        <f>_xlfn.IFS($E48&gt;0,VLOOKUP($F48,objets!$A$2:$L4948,6,FALSE)*$E48,$F48="",0,$E48="",VLOOKUP($F48,objets!$A$2:$L4948,6,FALSE))</f>
        <v>0</v>
      </c>
      <c r="N48" s="86">
        <f>_xlfn.IFS($E48&gt;0,VLOOKUP($F48,objets!$A$2:$L4948,6,FALSE)*$E48,$F48="",0,$E48="",VLOOKUP($F48,objets!$A$2:$L4948,6,FALSE))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>SUMPRODUCT(H48:N48,P48:V48)/SUM(H48:N48)</f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ht="34.5" customHeight="1" x14ac:dyDescent="0.25">
      <c r="A49" s="81"/>
      <c r="B49" s="81"/>
      <c r="C49" s="82"/>
      <c r="D49" s="83"/>
      <c r="E49" s="83"/>
      <c r="F49" s="84"/>
      <c r="G49" s="85">
        <f t="shared" ref="G49" si="27">SUM(H49:N49)</f>
        <v>0</v>
      </c>
      <c r="H49" s="86">
        <f>_xlfn.IFS($E49&gt;0,VLOOKUP($F49,objets!$A$2:$L4949,6,FALSE)*$E49,$F49="",0,$E49="",VLOOKUP($F49,objets!$A$2:$L4949,6,FALSE))</f>
        <v>0</v>
      </c>
      <c r="I49" s="86">
        <f>_xlfn.IFS($E49&gt;0,VLOOKUP($F49,objets!$A$2:$L4949,6,FALSE)*$E49,$F49="",0,$E49="",VLOOKUP($F49,objets!$A$2:$L4949,6,FALSE))</f>
        <v>0</v>
      </c>
      <c r="J49" s="86">
        <f>_xlfn.IFS($E49&gt;0,VLOOKUP($F49,objets!$A$2:$L4949,6,FALSE)*$E49,$F49="",0,$E49="",VLOOKUP($F49,objets!$A$2:$L4949,6,FALSE))</f>
        <v>0</v>
      </c>
      <c r="K49" s="86">
        <f>_xlfn.IFS($E49&gt;0,VLOOKUP($F49,objets!$A$2:$L4949,6,FALSE)*$E49,$F49="",0,$E49="",VLOOKUP($F49,objets!$A$2:$L4949,6,FALSE))</f>
        <v>0</v>
      </c>
      <c r="L49" s="86">
        <f>_xlfn.IFS($E49&gt;0,VLOOKUP($F49,objets!$A$2:$L4949,6,FALSE)*$E49,$F49="",0,$E49="",VLOOKUP($F49,objets!$A$2:$L4949,6,FALSE))</f>
        <v>0</v>
      </c>
      <c r="M49" s="86">
        <f>_xlfn.IFS($E49&gt;0,VLOOKUP($F49,objets!$A$2:$L4949,6,FALSE)*$E49,$F49="",0,$E49="",VLOOKUP($F49,objets!$A$2:$L4949,6,FALSE))</f>
        <v>0</v>
      </c>
      <c r="N49" s="86">
        <f>_xlfn.IFS($E49&gt;0,VLOOKUP($F49,objets!$A$2:$L4949,6,FALSE)*$E49,$F49="",0,$E49="",VLOOKUP($F49,objets!$A$2:$L4949,6,FALSE))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ref="X49" si="28">SUMPRODUCT(H49:N49,P49:V49)/SUM(H49:N49)</f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ht="34.5" customHeight="1" x14ac:dyDescent="0.25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_xlfn.IFS($E50&gt;0,VLOOKUP($F50,objets!$A$2:$L4950,6,FALSE)*$E50,$F50="",0,$E50="",VLOOKUP($F50,objets!$A$2:$L4950,6,FALSE))</f>
        <v>0</v>
      </c>
      <c r="I50" s="86">
        <f>_xlfn.IFS($E50&gt;0,VLOOKUP($F50,objets!$A$2:$L4950,6,FALSE)*$E50,$F50="",0,$E50="",VLOOKUP($F50,objets!$A$2:$L4950,6,FALSE))</f>
        <v>0</v>
      </c>
      <c r="J50" s="86">
        <f>_xlfn.IFS($E50&gt;0,VLOOKUP($F50,objets!$A$2:$L4950,6,FALSE)*$E50,$F50="",0,$E50="",VLOOKUP($F50,objets!$A$2:$L4950,6,FALSE))</f>
        <v>0</v>
      </c>
      <c r="K50" s="86">
        <f>_xlfn.IFS($E50&gt;0,VLOOKUP($F50,objets!$A$2:$L4950,6,FALSE)*$E50,$F50="",0,$E50="",VLOOKUP($F50,objets!$A$2:$L4950,6,FALSE))</f>
        <v>0</v>
      </c>
      <c r="L50" s="86">
        <f>_xlfn.IFS($E50&gt;0,VLOOKUP($F50,objets!$A$2:$L4950,6,FALSE)*$E50,$F50="",0,$E50="",VLOOKUP($F50,objets!$A$2:$L4950,6,FALSE))</f>
        <v>0</v>
      </c>
      <c r="M50" s="86">
        <f>_xlfn.IFS($E50&gt;0,VLOOKUP($F50,objets!$A$2:$L4950,6,FALSE)*$E50,$F50="",0,$E50="",VLOOKUP($F50,objets!$A$2:$L4950,6,FALSE))</f>
        <v>0</v>
      </c>
      <c r="N50" s="86">
        <f>_xlfn.IFS($E50&gt;0,VLOOKUP($F50,objets!$A$2:$L4950,6,FALSE)*$E50,$F50="",0,$E50="",VLOOKUP($F50,objets!$A$2:$L4950,6,FALSE))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ht="34.5" customHeight="1" x14ac:dyDescent="0.25">
      <c r="A51" s="81"/>
      <c r="B51" s="81"/>
      <c r="C51" s="82"/>
      <c r="D51" s="83"/>
      <c r="E51" s="83"/>
      <c r="F51" s="84"/>
      <c r="G51" s="85">
        <f t="shared" ref="G51:G53" si="29">SUM(H51:N51)</f>
        <v>0</v>
      </c>
      <c r="H51" s="86">
        <f>_xlfn.IFS($E51&gt;0,VLOOKUP($F51,objets!$A$2:$L4951,6,FALSE)*$E51,$F51="",0,$E51="",VLOOKUP($F51,objets!$A$2:$L4951,6,FALSE))</f>
        <v>0</v>
      </c>
      <c r="I51" s="86">
        <f>_xlfn.IFS($E51&gt;0,VLOOKUP($F51,objets!$A$2:$L4951,6,FALSE)*$E51,$F51="",0,$E51="",VLOOKUP($F51,objets!$A$2:$L4951,6,FALSE))</f>
        <v>0</v>
      </c>
      <c r="J51" s="86">
        <f>_xlfn.IFS($E51&gt;0,VLOOKUP($F51,objets!$A$2:$L4951,6,FALSE)*$E51,$F51="",0,$E51="",VLOOKUP($F51,objets!$A$2:$L4951,6,FALSE))</f>
        <v>0</v>
      </c>
      <c r="K51" s="86">
        <f>_xlfn.IFS($E51&gt;0,VLOOKUP($F51,objets!$A$2:$L4951,6,FALSE)*$E51,$F51="",0,$E51="",VLOOKUP($F51,objets!$A$2:$L4951,6,FALSE))</f>
        <v>0</v>
      </c>
      <c r="L51" s="86">
        <f>_xlfn.IFS($E51&gt;0,VLOOKUP($F51,objets!$A$2:$L4951,6,FALSE)*$E51,$F51="",0,$E51="",VLOOKUP($F51,objets!$A$2:$L4951,6,FALSE))</f>
        <v>0</v>
      </c>
      <c r="M51" s="86">
        <f>_xlfn.IFS($E51&gt;0,VLOOKUP($F51,objets!$A$2:$L4951,6,FALSE)*$E51,$F51="",0,$E51="",VLOOKUP($F51,objets!$A$2:$L4951,6,FALSE))</f>
        <v>0</v>
      </c>
      <c r="N51" s="86">
        <f>_xlfn.IFS($E51&gt;0,VLOOKUP($F51,objets!$A$2:$L4951,6,FALSE)*$E51,$F51="",0,$E51="",VLOOKUP($F51,objets!$A$2:$L4951,6,FALSE))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:X55" si="30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ht="34.5" customHeight="1" x14ac:dyDescent="0.25">
      <c r="A52" s="81"/>
      <c r="B52" s="81"/>
      <c r="C52" s="82"/>
      <c r="D52" s="83"/>
      <c r="E52" s="83"/>
      <c r="F52" s="84"/>
      <c r="G52" s="85">
        <f t="shared" si="29"/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 t="shared" si="30"/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ht="34.5" customHeight="1" x14ac:dyDescent="0.25">
      <c r="A53" s="81"/>
      <c r="B53" s="81"/>
      <c r="C53" s="82"/>
      <c r="D53" s="83"/>
      <c r="E53" s="83"/>
      <c r="F53" s="84"/>
      <c r="G53" s="85">
        <f t="shared" si="29"/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si="30"/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ht="34.5" customHeight="1" x14ac:dyDescent="0.25">
      <c r="A54" s="81"/>
      <c r="B54" s="81"/>
      <c r="C54" s="82"/>
      <c r="D54" s="83"/>
      <c r="E54" s="83"/>
      <c r="F54" s="84"/>
      <c r="G54" s="85">
        <f t="shared" ref="G54:G55" si="31">SUM(H54:N54)</f>
        <v>0</v>
      </c>
      <c r="H54" s="86">
        <f>_xlfn.IFS($E54&gt;0,VLOOKUP($F54,objets!$A$2:$L4946,6,FALSE)*$E54,$F54="",0,$E54="",VLOOKUP($F54,objets!$A$2:$L4946,6,FALSE))</f>
        <v>0</v>
      </c>
      <c r="I54" s="86">
        <f>_xlfn.IFS($E54&gt;0,VLOOKUP($F54,objets!$A$2:$L4946,6,FALSE)*$E54,$F54="",0,$E54="",VLOOKUP($F54,objets!$A$2:$L4946,6,FALSE))</f>
        <v>0</v>
      </c>
      <c r="J54" s="86">
        <f>_xlfn.IFS($E54&gt;0,VLOOKUP($F54,objets!$A$2:$L4946,6,FALSE)*$E54,$F54="",0,$E54="",VLOOKUP($F54,objets!$A$2:$L4946,6,FALSE))</f>
        <v>0</v>
      </c>
      <c r="K54" s="86">
        <f>_xlfn.IFS($E54&gt;0,VLOOKUP($F54,objets!$A$2:$L4946,6,FALSE)*$E54,$F54="",0,$E54="",VLOOKUP($F54,objets!$A$2:$L4946,6,FALSE))</f>
        <v>0</v>
      </c>
      <c r="L54" s="86">
        <f>_xlfn.IFS($E54&gt;0,VLOOKUP($F54,objets!$A$2:$L4946,6,FALSE)*$E54,$F54="",0,$E54="",VLOOKUP($F54,objets!$A$2:$L4946,6,FALSE))</f>
        <v>0</v>
      </c>
      <c r="M54" s="86">
        <f>_xlfn.IFS($E54&gt;0,VLOOKUP($F54,objets!$A$2:$L4946,6,FALSE)*$E54,$F54="",0,$E54="",VLOOKUP($F54,objets!$A$2:$L4946,6,FALSE))</f>
        <v>0</v>
      </c>
      <c r="N54" s="86">
        <f>_xlfn.IFS($E54&gt;0,VLOOKUP($F54,objets!$A$2:$L4946,6,FALSE)*$E54,$F54="",0,$E54="",VLOOKUP($F54,objets!$A$2:$L4946,6,FALSE))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ht="34.5" customHeight="1" x14ac:dyDescent="0.25">
      <c r="A55" s="81"/>
      <c r="B55" s="81"/>
      <c r="C55" s="82"/>
      <c r="D55" s="83"/>
      <c r="E55" s="83"/>
      <c r="F55" s="84"/>
      <c r="G55" s="85">
        <f t="shared" si="31"/>
        <v>0</v>
      </c>
      <c r="H55" s="86">
        <f>_xlfn.IFS($E55&gt;0,VLOOKUP($F55,objets!$A$2:$L4955,6,FALSE)*$E55,$F55="",0,$E55="",VLOOKUP($F55,objets!$A$2:$L4955,6,FALSE))</f>
        <v>0</v>
      </c>
      <c r="I55" s="86">
        <f>_xlfn.IFS($E55&gt;0,VLOOKUP($F55,objets!$A$2:$L4955,6,FALSE)*$E55,$F55="",0,$E55="",VLOOKUP($F55,objets!$A$2:$L4955,6,FALSE))</f>
        <v>0</v>
      </c>
      <c r="J55" s="86">
        <f>_xlfn.IFS($E55&gt;0,VLOOKUP($F55,objets!$A$2:$L4955,6,FALSE)*$E55,$F55="",0,$E55="",VLOOKUP($F55,objets!$A$2:$L4955,6,FALSE))</f>
        <v>0</v>
      </c>
      <c r="K55" s="86">
        <f>_xlfn.IFS($E55&gt;0,VLOOKUP($F55,objets!$A$2:$L4955,6,FALSE)*$E55,$F55="",0,$E55="",VLOOKUP($F55,objets!$A$2:$L4955,6,FALSE))</f>
        <v>0</v>
      </c>
      <c r="L55" s="86">
        <f>_xlfn.IFS($E55&gt;0,VLOOKUP($F55,objets!$A$2:$L4955,6,FALSE)*$E55,$F55="",0,$E55="",VLOOKUP($F55,objets!$A$2:$L4955,6,FALSE))</f>
        <v>0</v>
      </c>
      <c r="M55" s="86">
        <f>_xlfn.IFS($E55&gt;0,VLOOKUP($F55,objets!$A$2:$L4955,6,FALSE)*$E55,$F55="",0,$E55="",VLOOKUP($F55,objets!$A$2:$L4955,6,FALSE))</f>
        <v>0</v>
      </c>
      <c r="N55" s="86">
        <f>_xlfn.IFS($E55&gt;0,VLOOKUP($F55,objets!$A$2:$L4955,6,FALSE)*$E55,$F55="",0,$E55="",VLOOKUP($F55,objets!$A$2:$L4955,6,FALSE))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ht="34.5" customHeight="1" x14ac:dyDescent="0.25">
      <c r="A56" s="81"/>
      <c r="B56" s="81"/>
      <c r="C56" s="82"/>
      <c r="D56" s="83"/>
      <c r="E56" s="83"/>
      <c r="F56" s="97"/>
      <c r="G56" s="85">
        <f>SUM(H56:N56)</f>
        <v>0</v>
      </c>
      <c r="H56" s="86">
        <f>_xlfn.IFS($E56&gt;0,VLOOKUP($F56,objets!$A$2:$L4956,6,FALSE)*$E56,$F56="",0,$E56="",VLOOKUP($F56,objets!$A$2:$L4956,6,FALSE))</f>
        <v>0</v>
      </c>
      <c r="I56" s="86">
        <f>_xlfn.IFS($E56&gt;0,VLOOKUP($F56,objets!$A$2:$L4956,6,FALSE)*$E56,$F56="",0,$E56="",VLOOKUP($F56,objets!$A$2:$L4956,6,FALSE))</f>
        <v>0</v>
      </c>
      <c r="J56" s="86">
        <f>_xlfn.IFS($E56&gt;0,VLOOKUP($F56,objets!$A$2:$L4956,6,FALSE)*$E56,$F56="",0,$E56="",VLOOKUP($F56,objets!$A$2:$L4956,6,FALSE))</f>
        <v>0</v>
      </c>
      <c r="K56" s="86">
        <f>_xlfn.IFS($E56&gt;0,VLOOKUP($F56,objets!$A$2:$L4956,6,FALSE)*$E56,$F56="",0,$E56="",VLOOKUP($F56,objets!$A$2:$L4956,6,FALSE))</f>
        <v>0</v>
      </c>
      <c r="L56" s="86">
        <f>_xlfn.IFS($E56&gt;0,VLOOKUP($F56,objets!$A$2:$L4956,6,FALSE)*$E56,$F56="",0,$E56="",VLOOKUP($F56,objets!$A$2:$L4956,6,FALSE))</f>
        <v>0</v>
      </c>
      <c r="M56" s="86">
        <f>_xlfn.IFS($E56&gt;0,VLOOKUP($F56,objets!$A$2:$L4956,6,FALSE)*$E56,$F56="",0,$E56="",VLOOKUP($F56,objets!$A$2:$L4956,6,FALSE))</f>
        <v>0</v>
      </c>
      <c r="N56" s="86">
        <f>_xlfn.IFS($E56&gt;0,VLOOKUP($F56,objets!$A$2:$L4956,6,FALSE)*$E56,$F56="",0,$E56="",VLOOKUP($F56,objets!$A$2:$L4956,6,FALSE))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>SUMPRODUCT(H56:N56,P56:V56)/SUM(H56:N56)</f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ht="34.5" customHeight="1" x14ac:dyDescent="0.25">
      <c r="A57" s="81"/>
      <c r="B57" s="81"/>
      <c r="C57" s="82"/>
      <c r="D57" s="83"/>
      <c r="E57" s="83"/>
      <c r="F57" s="84"/>
      <c r="G57" s="85">
        <f t="shared" ref="G57:G59" si="32">SUM(H57:N57)</f>
        <v>0</v>
      </c>
      <c r="H57" s="86">
        <f>_xlfn.IFS($E57&gt;0,VLOOKUP($F57,objets!$A$2:$L4957,6,FALSE)*$E57,$F57="",0,$E57="",VLOOKUP($F57,objets!$A$2:$L4957,6,FALSE))</f>
        <v>0</v>
      </c>
      <c r="I57" s="86">
        <f>_xlfn.IFS($E57&gt;0,VLOOKUP($F57,objets!$A$2:$L4957,6,FALSE)*$E57,$F57="",0,$E57="",VLOOKUP($F57,objets!$A$2:$L4957,6,FALSE))</f>
        <v>0</v>
      </c>
      <c r="J57" s="86">
        <f>_xlfn.IFS($E57&gt;0,VLOOKUP($F57,objets!$A$2:$L4957,6,FALSE)*$E57,$F57="",0,$E57="",VLOOKUP($F57,objets!$A$2:$L4957,6,FALSE))</f>
        <v>0</v>
      </c>
      <c r="K57" s="86">
        <f>_xlfn.IFS($E57&gt;0,VLOOKUP($F57,objets!$A$2:$L4957,6,FALSE)*$E57,$F57="",0,$E57="",VLOOKUP($F57,objets!$A$2:$L4957,6,FALSE))</f>
        <v>0</v>
      </c>
      <c r="L57" s="86">
        <f>_xlfn.IFS($E57&gt;0,VLOOKUP($F57,objets!$A$2:$L4957,6,FALSE)*$E57,$F57="",0,$E57="",VLOOKUP($F57,objets!$A$2:$L4957,6,FALSE))</f>
        <v>0</v>
      </c>
      <c r="M57" s="86">
        <f>_xlfn.IFS($E57&gt;0,VLOOKUP($F57,objets!$A$2:$L4957,6,FALSE)*$E57,$F57="",0,$E57="",VLOOKUP($F57,objets!$A$2:$L4957,6,FALSE))</f>
        <v>0</v>
      </c>
      <c r="N57" s="86">
        <f>_xlfn.IFS($E57&gt;0,VLOOKUP($F57,objets!$A$2:$L4957,6,FALSE)*$E57,$F57="",0,$E57="",VLOOKUP($F57,objets!$A$2:$L4957,6,FALSE))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ref="X57:X59" si="33">SUMPRODUCT(H57:N57,P57:V57)/SUM(H57:N57)</f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ht="34.5" customHeight="1" x14ac:dyDescent="0.25">
      <c r="A58" s="81"/>
      <c r="B58" s="81"/>
      <c r="C58" s="82"/>
      <c r="D58" s="83"/>
      <c r="E58" s="83"/>
      <c r="F58" s="84"/>
      <c r="G58" s="85">
        <f t="shared" si="32"/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 t="shared" si="33"/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ht="34.5" customHeight="1" x14ac:dyDescent="0.25">
      <c r="A59" s="81"/>
      <c r="B59" s="81"/>
      <c r="C59" s="82"/>
      <c r="D59" s="83"/>
      <c r="E59" s="83"/>
      <c r="F59" s="84"/>
      <c r="G59" s="85">
        <f t="shared" si="32"/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si="33"/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ht="34.5" customHeight="1" x14ac:dyDescent="0.25">
      <c r="A60" s="81"/>
      <c r="B60" s="81"/>
      <c r="C60" s="82"/>
      <c r="D60" s="83"/>
      <c r="E60" s="83"/>
      <c r="F60" s="97"/>
      <c r="G60" s="85">
        <f>SUM(H60:N60)</f>
        <v>0</v>
      </c>
      <c r="H60" s="86">
        <f>_xlfn.IFS($E60&gt;0,VLOOKUP($F60,objets!$A$2:$L4960,6,FALSE)*$E60,$F60="",0,$E60="",VLOOKUP($F60,objets!$A$2:$L4960,6,FALSE))</f>
        <v>0</v>
      </c>
      <c r="I60" s="86">
        <f>_xlfn.IFS($E60&gt;0,VLOOKUP($F60,objets!$A$2:$L4960,6,FALSE)*$E60,$F60="",0,$E60="",VLOOKUP($F60,objets!$A$2:$L4960,6,FALSE))</f>
        <v>0</v>
      </c>
      <c r="J60" s="86">
        <f>_xlfn.IFS($E60&gt;0,VLOOKUP($F60,objets!$A$2:$L4960,6,FALSE)*$E60,$F60="",0,$E60="",VLOOKUP($F60,objets!$A$2:$L4960,6,FALSE))</f>
        <v>0</v>
      </c>
      <c r="K60" s="86">
        <f>_xlfn.IFS($E60&gt;0,VLOOKUP($F60,objets!$A$2:$L4960,6,FALSE)*$E60,$F60="",0,$E60="",VLOOKUP($F60,objets!$A$2:$L4960,6,FALSE))</f>
        <v>0</v>
      </c>
      <c r="L60" s="86">
        <f>_xlfn.IFS($E60&gt;0,VLOOKUP($F60,objets!$A$2:$L4960,6,FALSE)*$E60,$F60="",0,$E60="",VLOOKUP($F60,objets!$A$2:$L4960,6,FALSE))</f>
        <v>0</v>
      </c>
      <c r="M60" s="86">
        <f>_xlfn.IFS($E60&gt;0,VLOOKUP($F60,objets!$A$2:$L4960,6,FALSE)*$E60,$F60="",0,$E60="",VLOOKUP($F60,objets!$A$2:$L4960,6,FALSE))</f>
        <v>0</v>
      </c>
      <c r="N60" s="86">
        <f>_xlfn.IFS($E60&gt;0,VLOOKUP($F60,objets!$A$2:$L4960,6,FALSE)*$E60,$F60="",0,$E60="",VLOOKUP($F60,objets!$A$2:$L4960,6,FALSE))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>SUMPRODUCT(H60:N60,P60:V60)/SUM(H60:N60)</f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ht="34.5" customHeight="1" x14ac:dyDescent="0.25">
      <c r="A61" s="81"/>
      <c r="B61" s="81"/>
      <c r="C61" s="82"/>
      <c r="D61" s="83"/>
      <c r="E61" s="83"/>
      <c r="F61" s="84"/>
      <c r="G61" s="85">
        <f t="shared" ref="G61" si="34">SUM(H61:N61)</f>
        <v>0</v>
      </c>
      <c r="H61" s="86">
        <f>_xlfn.IFS($E61&gt;0,VLOOKUP($F61,objets!$A$2:$L4961,6,FALSE)*$E61,$F61="",0,$E61="",VLOOKUP($F61,objets!$A$2:$L4961,6,FALSE))</f>
        <v>0</v>
      </c>
      <c r="I61" s="86">
        <f>_xlfn.IFS($E61&gt;0,VLOOKUP($F61,objets!$A$2:$L4961,6,FALSE)*$E61,$F61="",0,$E61="",VLOOKUP($F61,objets!$A$2:$L4961,6,FALSE))</f>
        <v>0</v>
      </c>
      <c r="J61" s="86">
        <f>_xlfn.IFS($E61&gt;0,VLOOKUP($F61,objets!$A$2:$L4961,6,FALSE)*$E61,$F61="",0,$E61="",VLOOKUP($F61,objets!$A$2:$L4961,6,FALSE))</f>
        <v>0</v>
      </c>
      <c r="K61" s="86">
        <f>_xlfn.IFS($E61&gt;0,VLOOKUP($F61,objets!$A$2:$L4961,6,FALSE)*$E61,$F61="",0,$E61="",VLOOKUP($F61,objets!$A$2:$L4961,6,FALSE))</f>
        <v>0</v>
      </c>
      <c r="L61" s="86">
        <f>_xlfn.IFS($E61&gt;0,VLOOKUP($F61,objets!$A$2:$L4961,6,FALSE)*$E61,$F61="",0,$E61="",VLOOKUP($F61,objets!$A$2:$L4961,6,FALSE))</f>
        <v>0</v>
      </c>
      <c r="M61" s="86">
        <f>_xlfn.IFS($E61&gt;0,VLOOKUP($F61,objets!$A$2:$L4961,6,FALSE)*$E61,$F61="",0,$E61="",VLOOKUP($F61,objets!$A$2:$L4961,6,FALSE))</f>
        <v>0</v>
      </c>
      <c r="N61" s="86">
        <f>_xlfn.IFS($E61&gt;0,VLOOKUP($F61,objets!$A$2:$L4961,6,FALSE)*$E61,$F61="",0,$E61="",VLOOKUP($F61,objets!$A$2:$L4961,6,FALSE))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ref="X61" si="35">SUMPRODUCT(H61:N61,P61:V61)/SUM(H61:N61)</f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ht="34.5" customHeight="1" x14ac:dyDescent="0.25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_xlfn.IFS($E62&gt;0,VLOOKUP($F62,objets!$A$2:$L4962,6,FALSE)*$E62,$F62="",0,$E62="",VLOOKUP($F62,objets!$A$2:$L4962,6,FALSE))</f>
        <v>0</v>
      </c>
      <c r="I62" s="86">
        <f>_xlfn.IFS($E62&gt;0,VLOOKUP($F62,objets!$A$2:$L4962,6,FALSE)*$E62,$F62="",0,$E62="",VLOOKUP($F62,objets!$A$2:$L4962,6,FALSE))</f>
        <v>0</v>
      </c>
      <c r="J62" s="86">
        <f>_xlfn.IFS($E62&gt;0,VLOOKUP($F62,objets!$A$2:$L4962,6,FALSE)*$E62,$F62="",0,$E62="",VLOOKUP($F62,objets!$A$2:$L4962,6,FALSE))</f>
        <v>0</v>
      </c>
      <c r="K62" s="86">
        <f>_xlfn.IFS($E62&gt;0,VLOOKUP($F62,objets!$A$2:$L4962,6,FALSE)*$E62,$F62="",0,$E62="",VLOOKUP($F62,objets!$A$2:$L4962,6,FALSE))</f>
        <v>0</v>
      </c>
      <c r="L62" s="86">
        <f>_xlfn.IFS($E62&gt;0,VLOOKUP($F62,objets!$A$2:$L4962,6,FALSE)*$E62,$F62="",0,$E62="",VLOOKUP($F62,objets!$A$2:$L4962,6,FALSE))</f>
        <v>0</v>
      </c>
      <c r="M62" s="86">
        <f>_xlfn.IFS($E62&gt;0,VLOOKUP($F62,objets!$A$2:$L4962,6,FALSE)*$E62,$F62="",0,$E62="",VLOOKUP($F62,objets!$A$2:$L4962,6,FALSE))</f>
        <v>0</v>
      </c>
      <c r="N62" s="86">
        <f>_xlfn.IFS($E62&gt;0,VLOOKUP($F62,objets!$A$2:$L4962,6,FALSE)*$E62,$F62="",0,$E62="",VLOOKUP($F62,objets!$A$2:$L4962,6,FALSE))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ht="34.5" customHeight="1" x14ac:dyDescent="0.25">
      <c r="A63" s="81"/>
      <c r="B63" s="81"/>
      <c r="C63" s="82"/>
      <c r="D63" s="83"/>
      <c r="E63" s="83"/>
      <c r="F63" s="84"/>
      <c r="G63" s="85">
        <f t="shared" ref="G63:G65" si="36">SUM(H63:N63)</f>
        <v>0</v>
      </c>
      <c r="H63" s="86">
        <f>_xlfn.IFS($E63&gt;0,VLOOKUP($F63,objets!$A$2:$L4963,6,FALSE)*$E63,$F63="",0,$E63="",VLOOKUP($F63,objets!$A$2:$L4963,6,FALSE))</f>
        <v>0</v>
      </c>
      <c r="I63" s="86">
        <f>_xlfn.IFS($E63&gt;0,VLOOKUP($F63,objets!$A$2:$L4963,6,FALSE)*$E63,$F63="",0,$E63="",VLOOKUP($F63,objets!$A$2:$L4963,6,FALSE))</f>
        <v>0</v>
      </c>
      <c r="J63" s="86">
        <f>_xlfn.IFS($E63&gt;0,VLOOKUP($F63,objets!$A$2:$L4963,6,FALSE)*$E63,$F63="",0,$E63="",VLOOKUP($F63,objets!$A$2:$L4963,6,FALSE))</f>
        <v>0</v>
      </c>
      <c r="K63" s="86">
        <f>_xlfn.IFS($E63&gt;0,VLOOKUP($F63,objets!$A$2:$L4963,6,FALSE)*$E63,$F63="",0,$E63="",VLOOKUP($F63,objets!$A$2:$L4963,6,FALSE))</f>
        <v>0</v>
      </c>
      <c r="L63" s="86">
        <f>_xlfn.IFS($E63&gt;0,VLOOKUP($F63,objets!$A$2:$L4963,6,FALSE)*$E63,$F63="",0,$E63="",VLOOKUP($F63,objets!$A$2:$L4963,6,FALSE))</f>
        <v>0</v>
      </c>
      <c r="M63" s="86">
        <f>_xlfn.IFS($E63&gt;0,VLOOKUP($F63,objets!$A$2:$L4963,6,FALSE)*$E63,$F63="",0,$E63="",VLOOKUP($F63,objets!$A$2:$L4963,6,FALSE))</f>
        <v>0</v>
      </c>
      <c r="N63" s="86">
        <f>_xlfn.IFS($E63&gt;0,VLOOKUP($F63,objets!$A$2:$L4963,6,FALSE)*$E63,$F63="",0,$E63="",VLOOKUP($F63,objets!$A$2:$L4963,6,FALSE))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:X65" si="37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ht="34.5" customHeight="1" x14ac:dyDescent="0.25">
      <c r="A64" s="81"/>
      <c r="B64" s="81"/>
      <c r="C64" s="82"/>
      <c r="D64" s="83"/>
      <c r="E64" s="83"/>
      <c r="F64" s="84"/>
      <c r="G64" s="85">
        <f t="shared" si="36"/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 t="shared" si="37"/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ht="34.5" customHeight="1" x14ac:dyDescent="0.25">
      <c r="A65" s="81"/>
      <c r="B65" s="81"/>
      <c r="C65" s="82"/>
      <c r="D65" s="83"/>
      <c r="E65" s="83"/>
      <c r="F65" s="84"/>
      <c r="G65" s="85">
        <f t="shared" si="36"/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si="37"/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ht="34.5" customHeight="1" x14ac:dyDescent="0.25">
      <c r="A66" s="81"/>
      <c r="B66" s="81"/>
      <c r="C66" s="82"/>
      <c r="D66" s="83"/>
      <c r="E66" s="83"/>
      <c r="F66" s="97"/>
      <c r="G66" s="85">
        <f>SUM(H66:N66)</f>
        <v>0</v>
      </c>
      <c r="H66" s="86">
        <f>_xlfn.IFS($E66&gt;0,VLOOKUP($F66,objets!$A$2:$L4966,6,FALSE)*$E66,$F66="",0,$E66="",VLOOKUP($F66,objets!$A$2:$L4966,6,FALSE))</f>
        <v>0</v>
      </c>
      <c r="I66" s="86">
        <f>_xlfn.IFS($E66&gt;0,VLOOKUP($F66,objets!$A$2:$L4966,6,FALSE)*$E66,$F66="",0,$E66="",VLOOKUP($F66,objets!$A$2:$L4966,6,FALSE))</f>
        <v>0</v>
      </c>
      <c r="J66" s="86">
        <f>_xlfn.IFS($E66&gt;0,VLOOKUP($F66,objets!$A$2:$L4966,6,FALSE)*$E66,$F66="",0,$E66="",VLOOKUP($F66,objets!$A$2:$L4966,6,FALSE))</f>
        <v>0</v>
      </c>
      <c r="K66" s="86">
        <f>_xlfn.IFS($E66&gt;0,VLOOKUP($F66,objets!$A$2:$L4966,6,FALSE)*$E66,$F66="",0,$E66="",VLOOKUP($F66,objets!$A$2:$L4966,6,FALSE))</f>
        <v>0</v>
      </c>
      <c r="L66" s="86">
        <f>_xlfn.IFS($E66&gt;0,VLOOKUP($F66,objets!$A$2:$L4966,6,FALSE)*$E66,$F66="",0,$E66="",VLOOKUP($F66,objets!$A$2:$L4966,6,FALSE))</f>
        <v>0</v>
      </c>
      <c r="M66" s="86">
        <f>_xlfn.IFS($E66&gt;0,VLOOKUP($F66,objets!$A$2:$L4966,6,FALSE)*$E66,$F66="",0,$E66="",VLOOKUP($F66,objets!$A$2:$L4966,6,FALSE))</f>
        <v>0</v>
      </c>
      <c r="N66" s="86">
        <f>_xlfn.IFS($E66&gt;0,VLOOKUP($F66,objets!$A$2:$L4966,6,FALSE)*$E66,$F66="",0,$E66="",VLOOKUP($F66,objets!$A$2:$L4966,6,FALSE))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>SUMPRODUCT(H66:N66,P66:V66)/SUM(H66:N66)</f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ht="34.5" customHeight="1" x14ac:dyDescent="0.25">
      <c r="A67" s="81"/>
      <c r="B67" s="81"/>
      <c r="C67" s="82"/>
      <c r="D67" s="83"/>
      <c r="E67" s="83"/>
      <c r="F67" s="84"/>
      <c r="G67" s="85">
        <f t="shared" ref="G67" si="38">SUM(H67:N67)</f>
        <v>0</v>
      </c>
      <c r="H67" s="86">
        <f>_xlfn.IFS($E67&gt;0,VLOOKUP($F67,objets!$A$2:$L4967,6,FALSE)*$E67,$F67="",0,$E67="",VLOOKUP($F67,objets!$A$2:$L4967,6,FALSE))</f>
        <v>0</v>
      </c>
      <c r="I67" s="86">
        <f>_xlfn.IFS($E67&gt;0,VLOOKUP($F67,objets!$A$2:$L4967,6,FALSE)*$E67,$F67="",0,$E67="",VLOOKUP($F67,objets!$A$2:$L4967,6,FALSE))</f>
        <v>0</v>
      </c>
      <c r="J67" s="86">
        <f>_xlfn.IFS($E67&gt;0,VLOOKUP($F67,objets!$A$2:$L4967,6,FALSE)*$E67,$F67="",0,$E67="",VLOOKUP($F67,objets!$A$2:$L4967,6,FALSE))</f>
        <v>0</v>
      </c>
      <c r="K67" s="86">
        <f>_xlfn.IFS($E67&gt;0,VLOOKUP($F67,objets!$A$2:$L4967,6,FALSE)*$E67,$F67="",0,$E67="",VLOOKUP($F67,objets!$A$2:$L4967,6,FALSE))</f>
        <v>0</v>
      </c>
      <c r="L67" s="86">
        <f>_xlfn.IFS($E67&gt;0,VLOOKUP($F67,objets!$A$2:$L4967,6,FALSE)*$E67,$F67="",0,$E67="",VLOOKUP($F67,objets!$A$2:$L4967,6,FALSE))</f>
        <v>0</v>
      </c>
      <c r="M67" s="86">
        <f>_xlfn.IFS($E67&gt;0,VLOOKUP($F67,objets!$A$2:$L4967,6,FALSE)*$E67,$F67="",0,$E67="",VLOOKUP($F67,objets!$A$2:$L4967,6,FALSE))</f>
        <v>0</v>
      </c>
      <c r="N67" s="86">
        <f>_xlfn.IFS($E67&gt;0,VLOOKUP($F67,objets!$A$2:$L4967,6,FALSE)*$E67,$F67="",0,$E67="",VLOOKUP($F67,objets!$A$2:$L4967,6,FALSE))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ref="X67" si="39">SUMPRODUCT(H67:N67,P67:V67)/SUM(H67:N67)</f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ht="34.5" customHeight="1" x14ac:dyDescent="0.25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_xlfn.IFS($E68&gt;0,VLOOKUP($F68,objets!$A$2:$L4968,6,FALSE)*$E68,$F68="",0,$E68="",VLOOKUP($F68,objets!$A$2:$L4968,6,FALSE))</f>
        <v>0</v>
      </c>
      <c r="I68" s="86">
        <f>_xlfn.IFS($E68&gt;0,VLOOKUP($F68,objets!$A$2:$L4968,6,FALSE)*$E68,$F68="",0,$E68="",VLOOKUP($F68,objets!$A$2:$L4968,6,FALSE))</f>
        <v>0</v>
      </c>
      <c r="J68" s="86">
        <f>_xlfn.IFS($E68&gt;0,VLOOKUP($F68,objets!$A$2:$L4968,6,FALSE)*$E68,$F68="",0,$E68="",VLOOKUP($F68,objets!$A$2:$L4968,6,FALSE))</f>
        <v>0</v>
      </c>
      <c r="K68" s="86">
        <f>_xlfn.IFS($E68&gt;0,VLOOKUP($F68,objets!$A$2:$L4968,6,FALSE)*$E68,$F68="",0,$E68="",VLOOKUP($F68,objets!$A$2:$L4968,6,FALSE))</f>
        <v>0</v>
      </c>
      <c r="L68" s="86">
        <f>_xlfn.IFS($E68&gt;0,VLOOKUP($F68,objets!$A$2:$L4968,6,FALSE)*$E68,$F68="",0,$E68="",VLOOKUP($F68,objets!$A$2:$L4968,6,FALSE))</f>
        <v>0</v>
      </c>
      <c r="M68" s="86">
        <f>_xlfn.IFS($E68&gt;0,VLOOKUP($F68,objets!$A$2:$L4968,6,FALSE)*$E68,$F68="",0,$E68="",VLOOKUP($F68,objets!$A$2:$L4968,6,FALSE))</f>
        <v>0</v>
      </c>
      <c r="N68" s="86">
        <f>_xlfn.IFS($E68&gt;0,VLOOKUP($F68,objets!$A$2:$L4968,6,FALSE)*$E68,$F68="",0,$E68="",VLOOKUP($F68,objets!$A$2:$L4968,6,FALSE))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ht="34.5" customHeight="1" x14ac:dyDescent="0.25">
      <c r="A69" s="81"/>
      <c r="B69" s="81"/>
      <c r="C69" s="82"/>
      <c r="D69" s="83"/>
      <c r="E69" s="83"/>
      <c r="F69" s="84"/>
      <c r="G69" s="85">
        <f t="shared" ref="G69:G71" si="40">SUM(H69:N69)</f>
        <v>0</v>
      </c>
      <c r="H69" s="86">
        <f>_xlfn.IFS($E69&gt;0,VLOOKUP($F69,objets!$A$2:$L4969,6,FALSE)*$E69,$F69="",0,$E69="",VLOOKUP($F69,objets!$A$2:$L4969,6,FALSE))</f>
        <v>0</v>
      </c>
      <c r="I69" s="86">
        <f>_xlfn.IFS($E69&gt;0,VLOOKUP($F69,objets!$A$2:$L4969,6,FALSE)*$E69,$F69="",0,$E69="",VLOOKUP($F69,objets!$A$2:$L4969,6,FALSE))</f>
        <v>0</v>
      </c>
      <c r="J69" s="86">
        <f>_xlfn.IFS($E69&gt;0,VLOOKUP($F69,objets!$A$2:$L4969,6,FALSE)*$E69,$F69="",0,$E69="",VLOOKUP($F69,objets!$A$2:$L4969,6,FALSE))</f>
        <v>0</v>
      </c>
      <c r="K69" s="86">
        <f>_xlfn.IFS($E69&gt;0,VLOOKUP($F69,objets!$A$2:$L4969,6,FALSE)*$E69,$F69="",0,$E69="",VLOOKUP($F69,objets!$A$2:$L4969,6,FALSE))</f>
        <v>0</v>
      </c>
      <c r="L69" s="86">
        <f>_xlfn.IFS($E69&gt;0,VLOOKUP($F69,objets!$A$2:$L4969,6,FALSE)*$E69,$F69="",0,$E69="",VLOOKUP($F69,objets!$A$2:$L4969,6,FALSE))</f>
        <v>0</v>
      </c>
      <c r="M69" s="86">
        <f>_xlfn.IFS($E69&gt;0,VLOOKUP($F69,objets!$A$2:$L4969,6,FALSE)*$E69,$F69="",0,$E69="",VLOOKUP($F69,objets!$A$2:$L4969,6,FALSE))</f>
        <v>0</v>
      </c>
      <c r="N69" s="86">
        <f>_xlfn.IFS($E69&gt;0,VLOOKUP($F69,objets!$A$2:$L4969,6,FALSE)*$E69,$F69="",0,$E69="",VLOOKUP($F69,objets!$A$2:$L4969,6,FALSE))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:X71" si="41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ht="34.5" customHeight="1" x14ac:dyDescent="0.25">
      <c r="A70" s="81"/>
      <c r="B70" s="81"/>
      <c r="C70" s="82"/>
      <c r="D70" s="83"/>
      <c r="E70" s="83"/>
      <c r="F70" s="84"/>
      <c r="G70" s="85">
        <f t="shared" si="40"/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 t="shared" si="41"/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ht="34.5" customHeight="1" x14ac:dyDescent="0.25">
      <c r="A71" s="81"/>
      <c r="B71" s="81"/>
      <c r="C71" s="82"/>
      <c r="D71" s="83"/>
      <c r="E71" s="83"/>
      <c r="F71" s="84"/>
      <c r="G71" s="85">
        <f t="shared" si="40"/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si="41"/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ht="34.5" customHeight="1" x14ac:dyDescent="0.25">
      <c r="A72" s="81"/>
      <c r="B72" s="81"/>
      <c r="C72" s="82"/>
      <c r="D72" s="83"/>
      <c r="E72" s="83"/>
      <c r="F72" s="97"/>
      <c r="G72" s="85">
        <f>SUM(H72:N72)</f>
        <v>0</v>
      </c>
      <c r="H72" s="86">
        <f>_xlfn.IFS($E72&gt;0,VLOOKUP($F72,objets!$A$2:$L4972,6,FALSE)*$E72,$F72="",0,$E72="",VLOOKUP($F72,objets!$A$2:$L4972,6,FALSE))</f>
        <v>0</v>
      </c>
      <c r="I72" s="86">
        <f>_xlfn.IFS($E72&gt;0,VLOOKUP($F72,objets!$A$2:$L4972,6,FALSE)*$E72,$F72="",0,$E72="",VLOOKUP($F72,objets!$A$2:$L4972,6,FALSE))</f>
        <v>0</v>
      </c>
      <c r="J72" s="86">
        <f>_xlfn.IFS($E72&gt;0,VLOOKUP($F72,objets!$A$2:$L4972,6,FALSE)*$E72,$F72="",0,$E72="",VLOOKUP($F72,objets!$A$2:$L4972,6,FALSE))</f>
        <v>0</v>
      </c>
      <c r="K72" s="86">
        <f>_xlfn.IFS($E72&gt;0,VLOOKUP($F72,objets!$A$2:$L4972,6,FALSE)*$E72,$F72="",0,$E72="",VLOOKUP($F72,objets!$A$2:$L4972,6,FALSE))</f>
        <v>0</v>
      </c>
      <c r="L72" s="86">
        <f>_xlfn.IFS($E72&gt;0,VLOOKUP($F72,objets!$A$2:$L4972,6,FALSE)*$E72,$F72="",0,$E72="",VLOOKUP($F72,objets!$A$2:$L4972,6,FALSE))</f>
        <v>0</v>
      </c>
      <c r="M72" s="86">
        <f>_xlfn.IFS($E72&gt;0,VLOOKUP($F72,objets!$A$2:$L4972,6,FALSE)*$E72,$F72="",0,$E72="",VLOOKUP($F72,objets!$A$2:$L4972,6,FALSE))</f>
        <v>0</v>
      </c>
      <c r="N72" s="86">
        <f>_xlfn.IFS($E72&gt;0,VLOOKUP($F72,objets!$A$2:$L4972,6,FALSE)*$E72,$F72="",0,$E72="",VLOOKUP($F72,objets!$A$2:$L4972,6,FALSE))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>SUMPRODUCT(H72:N72,P72:V72)/SUM(H72:N72)</f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ht="34.5" customHeight="1" x14ac:dyDescent="0.25">
      <c r="A73" s="81"/>
      <c r="B73" s="81"/>
      <c r="C73" s="82"/>
      <c r="D73" s="83"/>
      <c r="E73" s="83"/>
      <c r="F73" s="84"/>
      <c r="G73" s="85">
        <f t="shared" ref="G73" si="42">SUM(H73:N73)</f>
        <v>0</v>
      </c>
      <c r="H73" s="86">
        <f>_xlfn.IFS($E73&gt;0,VLOOKUP($F73,objets!$A$2:$L4973,6,FALSE)*$E73,$F73="",0,$E73="",VLOOKUP($F73,objets!$A$2:$L4973,6,FALSE))</f>
        <v>0</v>
      </c>
      <c r="I73" s="86">
        <f>_xlfn.IFS($E73&gt;0,VLOOKUP($F73,objets!$A$2:$L4973,6,FALSE)*$E73,$F73="",0,$E73="",VLOOKUP($F73,objets!$A$2:$L4973,6,FALSE))</f>
        <v>0</v>
      </c>
      <c r="J73" s="86">
        <f>_xlfn.IFS($E73&gt;0,VLOOKUP($F73,objets!$A$2:$L4973,6,FALSE)*$E73,$F73="",0,$E73="",VLOOKUP($F73,objets!$A$2:$L4973,6,FALSE))</f>
        <v>0</v>
      </c>
      <c r="K73" s="86">
        <f>_xlfn.IFS($E73&gt;0,VLOOKUP($F73,objets!$A$2:$L4973,6,FALSE)*$E73,$F73="",0,$E73="",VLOOKUP($F73,objets!$A$2:$L4973,6,FALSE))</f>
        <v>0</v>
      </c>
      <c r="L73" s="86">
        <f>_xlfn.IFS($E73&gt;0,VLOOKUP($F73,objets!$A$2:$L4973,6,FALSE)*$E73,$F73="",0,$E73="",VLOOKUP($F73,objets!$A$2:$L4973,6,FALSE))</f>
        <v>0</v>
      </c>
      <c r="M73" s="86">
        <f>_xlfn.IFS($E73&gt;0,VLOOKUP($F73,objets!$A$2:$L4973,6,FALSE)*$E73,$F73="",0,$E73="",VLOOKUP($F73,objets!$A$2:$L4973,6,FALSE))</f>
        <v>0</v>
      </c>
      <c r="N73" s="86">
        <f>_xlfn.IFS($E73&gt;0,VLOOKUP($F73,objets!$A$2:$L4973,6,FALSE)*$E73,$F73="",0,$E73="",VLOOKUP($F73,objets!$A$2:$L4973,6,FALSE))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ref="X73" si="43">SUMPRODUCT(H73:N73,P73:V73)/SUM(H73:N73)</f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ht="34.5" customHeight="1" x14ac:dyDescent="0.25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_xlfn.IFS($E74&gt;0,VLOOKUP($F74,objets!$A$2:$L4974,6,FALSE)*$E74,$F74="",0,$E74="",VLOOKUP($F74,objets!$A$2:$L4974,6,FALSE))</f>
        <v>0</v>
      </c>
      <c r="I74" s="86">
        <f>_xlfn.IFS($E74&gt;0,VLOOKUP($F74,objets!$A$2:$L4974,6,FALSE)*$E74,$F74="",0,$E74="",VLOOKUP($F74,objets!$A$2:$L4974,6,FALSE))</f>
        <v>0</v>
      </c>
      <c r="J74" s="86">
        <f>_xlfn.IFS($E74&gt;0,VLOOKUP($F74,objets!$A$2:$L4974,6,FALSE)*$E74,$F74="",0,$E74="",VLOOKUP($F74,objets!$A$2:$L4974,6,FALSE))</f>
        <v>0</v>
      </c>
      <c r="K74" s="86">
        <f>_xlfn.IFS($E74&gt;0,VLOOKUP($F74,objets!$A$2:$L4974,6,FALSE)*$E74,$F74="",0,$E74="",VLOOKUP($F74,objets!$A$2:$L4974,6,FALSE))</f>
        <v>0</v>
      </c>
      <c r="L74" s="86">
        <f>_xlfn.IFS($E74&gt;0,VLOOKUP($F74,objets!$A$2:$L4974,6,FALSE)*$E74,$F74="",0,$E74="",VLOOKUP($F74,objets!$A$2:$L4974,6,FALSE))</f>
        <v>0</v>
      </c>
      <c r="M74" s="86">
        <f>_xlfn.IFS($E74&gt;0,VLOOKUP($F74,objets!$A$2:$L4974,6,FALSE)*$E74,$F74="",0,$E74="",VLOOKUP($F74,objets!$A$2:$L4974,6,FALSE))</f>
        <v>0</v>
      </c>
      <c r="N74" s="86">
        <f>_xlfn.IFS($E74&gt;0,VLOOKUP($F74,objets!$A$2:$L4974,6,FALSE)*$E74,$F74="",0,$E74="",VLOOKUP($F74,objets!$A$2:$L4974,6,FALSE))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ht="34.5" customHeight="1" x14ac:dyDescent="0.25">
      <c r="A75" s="81"/>
      <c r="B75" s="81"/>
      <c r="C75" s="82"/>
      <c r="D75" s="83"/>
      <c r="E75" s="83"/>
      <c r="F75" s="84"/>
      <c r="G75" s="85">
        <f t="shared" ref="G75:G77" si="44">SUM(H75:N75)</f>
        <v>0</v>
      </c>
      <c r="H75" s="86">
        <f>_xlfn.IFS($E75&gt;0,VLOOKUP($F75,objets!$A$2:$L4975,6,FALSE)*$E75,$F75="",0,$E75="",VLOOKUP($F75,objets!$A$2:$L4975,6,FALSE))</f>
        <v>0</v>
      </c>
      <c r="I75" s="86">
        <f>_xlfn.IFS($E75&gt;0,VLOOKUP($F75,objets!$A$2:$L4975,6,FALSE)*$E75,$F75="",0,$E75="",VLOOKUP($F75,objets!$A$2:$L4975,6,FALSE))</f>
        <v>0</v>
      </c>
      <c r="J75" s="86">
        <f>_xlfn.IFS($E75&gt;0,VLOOKUP($F75,objets!$A$2:$L4975,6,FALSE)*$E75,$F75="",0,$E75="",VLOOKUP($F75,objets!$A$2:$L4975,6,FALSE))</f>
        <v>0</v>
      </c>
      <c r="K75" s="86">
        <f>_xlfn.IFS($E75&gt;0,VLOOKUP($F75,objets!$A$2:$L4975,6,FALSE)*$E75,$F75="",0,$E75="",VLOOKUP($F75,objets!$A$2:$L4975,6,FALSE))</f>
        <v>0</v>
      </c>
      <c r="L75" s="86">
        <f>_xlfn.IFS($E75&gt;0,VLOOKUP($F75,objets!$A$2:$L4975,6,FALSE)*$E75,$F75="",0,$E75="",VLOOKUP($F75,objets!$A$2:$L4975,6,FALSE))</f>
        <v>0</v>
      </c>
      <c r="M75" s="86">
        <f>_xlfn.IFS($E75&gt;0,VLOOKUP($F75,objets!$A$2:$L4975,6,FALSE)*$E75,$F75="",0,$E75="",VLOOKUP($F75,objets!$A$2:$L4975,6,FALSE))</f>
        <v>0</v>
      </c>
      <c r="N75" s="86">
        <f>_xlfn.IFS($E75&gt;0,VLOOKUP($F75,objets!$A$2:$L4975,6,FALSE)*$E75,$F75="",0,$E75="",VLOOKUP($F75,objets!$A$2:$L4975,6,FALSE))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:X79" si="45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ht="34.5" customHeight="1" x14ac:dyDescent="0.25">
      <c r="A76" s="81"/>
      <c r="B76" s="81"/>
      <c r="C76" s="82"/>
      <c r="D76" s="83"/>
      <c r="E76" s="83"/>
      <c r="F76" s="84"/>
      <c r="G76" s="85">
        <f t="shared" si="44"/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 t="shared" si="45"/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ht="34.5" customHeight="1" x14ac:dyDescent="0.25">
      <c r="A77" s="81"/>
      <c r="B77" s="81"/>
      <c r="C77" s="82"/>
      <c r="D77" s="83"/>
      <c r="E77" s="83"/>
      <c r="F77" s="84"/>
      <c r="G77" s="85">
        <f t="shared" si="44"/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si="45"/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ht="34.5" customHeight="1" x14ac:dyDescent="0.25">
      <c r="A78" s="81"/>
      <c r="B78" s="81"/>
      <c r="C78" s="82"/>
      <c r="D78" s="83"/>
      <c r="E78" s="83"/>
      <c r="F78" s="84"/>
      <c r="G78" s="85">
        <f t="shared" ref="G78:G79" si="46">SUM(H78:N78)</f>
        <v>0</v>
      </c>
      <c r="H78" s="86">
        <f>_xlfn.IFS($E78&gt;0,VLOOKUP($F78,objets!$A$2:$L4970,6,FALSE)*$E78,$F78="",0,$E78="",VLOOKUP($F78,objets!$A$2:$L4970,6,FALSE))</f>
        <v>0</v>
      </c>
      <c r="I78" s="86">
        <f>_xlfn.IFS($E78&gt;0,VLOOKUP($F78,objets!$A$2:$L4970,6,FALSE)*$E78,$F78="",0,$E78="",VLOOKUP($F78,objets!$A$2:$L4970,6,FALSE))</f>
        <v>0</v>
      </c>
      <c r="J78" s="86">
        <f>_xlfn.IFS($E78&gt;0,VLOOKUP($F78,objets!$A$2:$L4970,6,FALSE)*$E78,$F78="",0,$E78="",VLOOKUP($F78,objets!$A$2:$L4970,6,FALSE))</f>
        <v>0</v>
      </c>
      <c r="K78" s="86">
        <f>_xlfn.IFS($E78&gt;0,VLOOKUP($F78,objets!$A$2:$L4970,6,FALSE)*$E78,$F78="",0,$E78="",VLOOKUP($F78,objets!$A$2:$L4970,6,FALSE))</f>
        <v>0</v>
      </c>
      <c r="L78" s="86">
        <f>_xlfn.IFS($E78&gt;0,VLOOKUP($F78,objets!$A$2:$L4970,6,FALSE)*$E78,$F78="",0,$E78="",VLOOKUP($F78,objets!$A$2:$L4970,6,FALSE))</f>
        <v>0</v>
      </c>
      <c r="M78" s="86">
        <f>_xlfn.IFS($E78&gt;0,VLOOKUP($F78,objets!$A$2:$L4970,6,FALSE)*$E78,$F78="",0,$E78="",VLOOKUP($F78,objets!$A$2:$L4970,6,FALSE))</f>
        <v>0</v>
      </c>
      <c r="N78" s="86">
        <f>_xlfn.IFS($E78&gt;0,VLOOKUP($F78,objets!$A$2:$L4970,6,FALSE)*$E78,$F78="",0,$E78="",VLOOKUP($F78,objets!$A$2:$L4970,6,FALSE))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ht="34.5" customHeight="1" x14ac:dyDescent="0.25">
      <c r="A79" s="81"/>
      <c r="B79" s="81"/>
      <c r="C79" s="82"/>
      <c r="D79" s="83"/>
      <c r="E79" s="83"/>
      <c r="F79" s="84"/>
      <c r="G79" s="85">
        <f t="shared" si="46"/>
        <v>0</v>
      </c>
      <c r="H79" s="86">
        <f>_xlfn.IFS($E79&gt;0,VLOOKUP($F79,objets!$A$2:$L4979,6,FALSE)*$E79,$F79="",0,$E79="",VLOOKUP($F79,objets!$A$2:$L4979,6,FALSE))</f>
        <v>0</v>
      </c>
      <c r="I79" s="86">
        <f>_xlfn.IFS($E79&gt;0,VLOOKUP($F79,objets!$A$2:$L4979,6,FALSE)*$E79,$F79="",0,$E79="",VLOOKUP($F79,objets!$A$2:$L4979,6,FALSE))</f>
        <v>0</v>
      </c>
      <c r="J79" s="86">
        <f>_xlfn.IFS($E79&gt;0,VLOOKUP($F79,objets!$A$2:$L4979,6,FALSE)*$E79,$F79="",0,$E79="",VLOOKUP($F79,objets!$A$2:$L4979,6,FALSE))</f>
        <v>0</v>
      </c>
      <c r="K79" s="86">
        <f>_xlfn.IFS($E79&gt;0,VLOOKUP($F79,objets!$A$2:$L4979,6,FALSE)*$E79,$F79="",0,$E79="",VLOOKUP($F79,objets!$A$2:$L4979,6,FALSE))</f>
        <v>0</v>
      </c>
      <c r="L79" s="86">
        <f>_xlfn.IFS($E79&gt;0,VLOOKUP($F79,objets!$A$2:$L4979,6,FALSE)*$E79,$F79="",0,$E79="",VLOOKUP($F79,objets!$A$2:$L4979,6,FALSE))</f>
        <v>0</v>
      </c>
      <c r="M79" s="86">
        <f>_xlfn.IFS($E79&gt;0,VLOOKUP($F79,objets!$A$2:$L4979,6,FALSE)*$E79,$F79="",0,$E79="",VLOOKUP($F79,objets!$A$2:$L4979,6,FALSE))</f>
        <v>0</v>
      </c>
      <c r="N79" s="86">
        <f>_xlfn.IFS($E79&gt;0,VLOOKUP($F79,objets!$A$2:$L4979,6,FALSE)*$E79,$F79="",0,$E79="",VLOOKUP($F79,objets!$A$2:$L4979,6,FALSE))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ht="34.5" customHeight="1" x14ac:dyDescent="0.25">
      <c r="A80" s="81"/>
      <c r="B80" s="81"/>
      <c r="C80" s="82"/>
      <c r="D80" s="83"/>
      <c r="E80" s="83"/>
      <c r="F80" s="97"/>
      <c r="G80" s="85">
        <f>SUM(H80:N80)</f>
        <v>0</v>
      </c>
      <c r="H80" s="86">
        <f>_xlfn.IFS($E80&gt;0,VLOOKUP($F80,objets!$A$2:$L4980,6,FALSE)*$E80,$F80="",0,$E80="",VLOOKUP($F80,objets!$A$2:$L4980,6,FALSE))</f>
        <v>0</v>
      </c>
      <c r="I80" s="86">
        <f>_xlfn.IFS($E80&gt;0,VLOOKUP($F80,objets!$A$2:$L4980,6,FALSE)*$E80,$F80="",0,$E80="",VLOOKUP($F80,objets!$A$2:$L4980,6,FALSE))</f>
        <v>0</v>
      </c>
      <c r="J80" s="86">
        <f>_xlfn.IFS($E80&gt;0,VLOOKUP($F80,objets!$A$2:$L4980,6,FALSE)*$E80,$F80="",0,$E80="",VLOOKUP($F80,objets!$A$2:$L4980,6,FALSE))</f>
        <v>0</v>
      </c>
      <c r="K80" s="86">
        <f>_xlfn.IFS($E80&gt;0,VLOOKUP($F80,objets!$A$2:$L4980,6,FALSE)*$E80,$F80="",0,$E80="",VLOOKUP($F80,objets!$A$2:$L4980,6,FALSE))</f>
        <v>0</v>
      </c>
      <c r="L80" s="86">
        <f>_xlfn.IFS($E80&gt;0,VLOOKUP($F80,objets!$A$2:$L4980,6,FALSE)*$E80,$F80="",0,$E80="",VLOOKUP($F80,objets!$A$2:$L4980,6,FALSE))</f>
        <v>0</v>
      </c>
      <c r="M80" s="86">
        <f>_xlfn.IFS($E80&gt;0,VLOOKUP($F80,objets!$A$2:$L4980,6,FALSE)*$E80,$F80="",0,$E80="",VLOOKUP($F80,objets!$A$2:$L4980,6,FALSE))</f>
        <v>0</v>
      </c>
      <c r="N80" s="86">
        <f>_xlfn.IFS($E80&gt;0,VLOOKUP($F80,objets!$A$2:$L4980,6,FALSE)*$E80,$F80="",0,$E80="",VLOOKUP($F80,objets!$A$2:$L4980,6,FALSE))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>SUMPRODUCT(H80:N80,P80:V80)/SUM(H80:N80)</f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ht="34.5" customHeight="1" x14ac:dyDescent="0.25">
      <c r="A81" s="81"/>
      <c r="B81" s="81"/>
      <c r="C81" s="82"/>
      <c r="D81" s="83"/>
      <c r="E81" s="83"/>
      <c r="F81" s="84"/>
      <c r="G81" s="85">
        <f t="shared" ref="G81:G83" si="47">SUM(H81:N81)</f>
        <v>0</v>
      </c>
      <c r="H81" s="86">
        <f>_xlfn.IFS($E81&gt;0,VLOOKUP($F81,objets!$A$2:$L4981,6,FALSE)*$E81,$F81="",0,$E81="",VLOOKUP($F81,objets!$A$2:$L4981,6,FALSE))</f>
        <v>0</v>
      </c>
      <c r="I81" s="86">
        <f>_xlfn.IFS($E81&gt;0,VLOOKUP($F81,objets!$A$2:$L4981,6,FALSE)*$E81,$F81="",0,$E81="",VLOOKUP($F81,objets!$A$2:$L4981,6,FALSE))</f>
        <v>0</v>
      </c>
      <c r="J81" s="86">
        <f>_xlfn.IFS($E81&gt;0,VLOOKUP($F81,objets!$A$2:$L4981,6,FALSE)*$E81,$F81="",0,$E81="",VLOOKUP($F81,objets!$A$2:$L4981,6,FALSE))</f>
        <v>0</v>
      </c>
      <c r="K81" s="86">
        <f>_xlfn.IFS($E81&gt;0,VLOOKUP($F81,objets!$A$2:$L4981,6,FALSE)*$E81,$F81="",0,$E81="",VLOOKUP($F81,objets!$A$2:$L4981,6,FALSE))</f>
        <v>0</v>
      </c>
      <c r="L81" s="86">
        <f>_xlfn.IFS($E81&gt;0,VLOOKUP($F81,objets!$A$2:$L4981,6,FALSE)*$E81,$F81="",0,$E81="",VLOOKUP($F81,objets!$A$2:$L4981,6,FALSE))</f>
        <v>0</v>
      </c>
      <c r="M81" s="86">
        <f>_xlfn.IFS($E81&gt;0,VLOOKUP($F81,objets!$A$2:$L4981,6,FALSE)*$E81,$F81="",0,$E81="",VLOOKUP($F81,objets!$A$2:$L4981,6,FALSE))</f>
        <v>0</v>
      </c>
      <c r="N81" s="86">
        <f>_xlfn.IFS($E81&gt;0,VLOOKUP($F81,objets!$A$2:$L4981,6,FALSE)*$E81,$F81="",0,$E81="",VLOOKUP($F81,objets!$A$2:$L4981,6,FALSE))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ref="X81:X83" si="48">SUMPRODUCT(H81:N81,P81:V81)/SUM(H81:N81)</f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ht="34.5" customHeight="1" x14ac:dyDescent="0.25">
      <c r="A82" s="81"/>
      <c r="B82" s="81"/>
      <c r="C82" s="82"/>
      <c r="D82" s="83"/>
      <c r="E82" s="83"/>
      <c r="F82" s="84"/>
      <c r="G82" s="85">
        <f t="shared" si="47"/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 t="shared" si="48"/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ht="34.5" customHeight="1" x14ac:dyDescent="0.25">
      <c r="A83" s="81"/>
      <c r="B83" s="81"/>
      <c r="C83" s="82"/>
      <c r="D83" s="83"/>
      <c r="E83" s="83"/>
      <c r="F83" s="84"/>
      <c r="G83" s="85">
        <f t="shared" si="47"/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si="48"/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ht="34.5" customHeight="1" x14ac:dyDescent="0.25">
      <c r="A84" s="81"/>
      <c r="B84" s="81"/>
      <c r="C84" s="82"/>
      <c r="D84" s="83"/>
      <c r="E84" s="83"/>
      <c r="F84" s="97"/>
      <c r="G84" s="85">
        <f>SUM(H84:N84)</f>
        <v>0</v>
      </c>
      <c r="H84" s="86">
        <f>_xlfn.IFS($E84&gt;0,VLOOKUP($F84,objets!$A$2:$L4984,6,FALSE)*$E84,$F84="",0,$E84="",VLOOKUP($F84,objets!$A$2:$L4984,6,FALSE))</f>
        <v>0</v>
      </c>
      <c r="I84" s="86">
        <f>_xlfn.IFS($E84&gt;0,VLOOKUP($F84,objets!$A$2:$L4984,6,FALSE)*$E84,$F84="",0,$E84="",VLOOKUP($F84,objets!$A$2:$L4984,6,FALSE))</f>
        <v>0</v>
      </c>
      <c r="J84" s="86">
        <f>_xlfn.IFS($E84&gt;0,VLOOKUP($F84,objets!$A$2:$L4984,6,FALSE)*$E84,$F84="",0,$E84="",VLOOKUP($F84,objets!$A$2:$L4984,6,FALSE))</f>
        <v>0</v>
      </c>
      <c r="K84" s="86">
        <f>_xlfn.IFS($E84&gt;0,VLOOKUP($F84,objets!$A$2:$L4984,6,FALSE)*$E84,$F84="",0,$E84="",VLOOKUP($F84,objets!$A$2:$L4984,6,FALSE))</f>
        <v>0</v>
      </c>
      <c r="L84" s="86">
        <f>_xlfn.IFS($E84&gt;0,VLOOKUP($F84,objets!$A$2:$L4984,6,FALSE)*$E84,$F84="",0,$E84="",VLOOKUP($F84,objets!$A$2:$L4984,6,FALSE))</f>
        <v>0</v>
      </c>
      <c r="M84" s="86">
        <f>_xlfn.IFS($E84&gt;0,VLOOKUP($F84,objets!$A$2:$L4984,6,FALSE)*$E84,$F84="",0,$E84="",VLOOKUP($F84,objets!$A$2:$L4984,6,FALSE))</f>
        <v>0</v>
      </c>
      <c r="N84" s="86">
        <f>_xlfn.IFS($E84&gt;0,VLOOKUP($F84,objets!$A$2:$L4984,6,FALSE)*$E84,$F84="",0,$E84="",VLOOKUP($F84,objets!$A$2:$L4984,6,FALSE))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>SUMPRODUCT(H84:N84,P84:V84)/SUM(H84:N84)</f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ht="34.5" customHeight="1" x14ac:dyDescent="0.25">
      <c r="A85" s="81"/>
      <c r="B85" s="81"/>
      <c r="C85" s="82"/>
      <c r="D85" s="83"/>
      <c r="E85" s="83"/>
      <c r="F85" s="84"/>
      <c r="G85" s="85">
        <f t="shared" ref="G85" si="49">SUM(H85:N85)</f>
        <v>0</v>
      </c>
      <c r="H85" s="86">
        <f>_xlfn.IFS($E85&gt;0,VLOOKUP($F85,objets!$A$2:$L4985,6,FALSE)*$E85,$F85="",0,$E85="",VLOOKUP($F85,objets!$A$2:$L4985,6,FALSE))</f>
        <v>0</v>
      </c>
      <c r="I85" s="86">
        <f>_xlfn.IFS($E85&gt;0,VLOOKUP($F85,objets!$A$2:$L4985,6,FALSE)*$E85,$F85="",0,$E85="",VLOOKUP($F85,objets!$A$2:$L4985,6,FALSE))</f>
        <v>0</v>
      </c>
      <c r="J85" s="86">
        <f>_xlfn.IFS($E85&gt;0,VLOOKUP($F85,objets!$A$2:$L4985,6,FALSE)*$E85,$F85="",0,$E85="",VLOOKUP($F85,objets!$A$2:$L4985,6,FALSE))</f>
        <v>0</v>
      </c>
      <c r="K85" s="86">
        <f>_xlfn.IFS($E85&gt;0,VLOOKUP($F85,objets!$A$2:$L4985,6,FALSE)*$E85,$F85="",0,$E85="",VLOOKUP($F85,objets!$A$2:$L4985,6,FALSE))</f>
        <v>0</v>
      </c>
      <c r="L85" s="86">
        <f>_xlfn.IFS($E85&gt;0,VLOOKUP($F85,objets!$A$2:$L4985,6,FALSE)*$E85,$F85="",0,$E85="",VLOOKUP($F85,objets!$A$2:$L4985,6,FALSE))</f>
        <v>0</v>
      </c>
      <c r="M85" s="86">
        <f>_xlfn.IFS($E85&gt;0,VLOOKUP($F85,objets!$A$2:$L4985,6,FALSE)*$E85,$F85="",0,$E85="",VLOOKUP($F85,objets!$A$2:$L4985,6,FALSE))</f>
        <v>0</v>
      </c>
      <c r="N85" s="86">
        <f>_xlfn.IFS($E85&gt;0,VLOOKUP($F85,objets!$A$2:$L4985,6,FALSE)*$E85,$F85="",0,$E85="",VLOOKUP($F85,objets!$A$2:$L4985,6,FALSE))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ref="X85" si="50">SUMPRODUCT(H85:N85,P85:V85)/SUM(H85:N85)</f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ht="34.5" customHeight="1" x14ac:dyDescent="0.25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_xlfn.IFS($E86&gt;0,VLOOKUP($F86,objets!$A$2:$L4986,6,FALSE)*$E86,$F86="",0,$E86="",VLOOKUP($F86,objets!$A$2:$L4986,6,FALSE))</f>
        <v>0</v>
      </c>
      <c r="I86" s="86">
        <f>_xlfn.IFS($E86&gt;0,VLOOKUP($F86,objets!$A$2:$L4986,6,FALSE)*$E86,$F86="",0,$E86="",VLOOKUP($F86,objets!$A$2:$L4986,6,FALSE))</f>
        <v>0</v>
      </c>
      <c r="J86" s="86">
        <f>_xlfn.IFS($E86&gt;0,VLOOKUP($F86,objets!$A$2:$L4986,6,FALSE)*$E86,$F86="",0,$E86="",VLOOKUP($F86,objets!$A$2:$L4986,6,FALSE))</f>
        <v>0</v>
      </c>
      <c r="K86" s="86">
        <f>_xlfn.IFS($E86&gt;0,VLOOKUP($F86,objets!$A$2:$L4986,6,FALSE)*$E86,$F86="",0,$E86="",VLOOKUP($F86,objets!$A$2:$L4986,6,FALSE))</f>
        <v>0</v>
      </c>
      <c r="L86" s="86">
        <f>_xlfn.IFS($E86&gt;0,VLOOKUP($F86,objets!$A$2:$L4986,6,FALSE)*$E86,$F86="",0,$E86="",VLOOKUP($F86,objets!$A$2:$L4986,6,FALSE))</f>
        <v>0</v>
      </c>
      <c r="M86" s="86">
        <f>_xlfn.IFS($E86&gt;0,VLOOKUP($F86,objets!$A$2:$L4986,6,FALSE)*$E86,$F86="",0,$E86="",VLOOKUP($F86,objets!$A$2:$L4986,6,FALSE))</f>
        <v>0</v>
      </c>
      <c r="N86" s="86">
        <f>_xlfn.IFS($E86&gt;0,VLOOKUP($F86,objets!$A$2:$L4986,6,FALSE)*$E86,$F86="",0,$E86="",VLOOKUP($F86,objets!$A$2:$L4986,6,FALSE))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ht="34.5" customHeight="1" x14ac:dyDescent="0.25">
      <c r="A87" s="81"/>
      <c r="B87" s="81"/>
      <c r="C87" s="82"/>
      <c r="D87" s="83"/>
      <c r="E87" s="83"/>
      <c r="F87" s="84"/>
      <c r="G87" s="85">
        <f t="shared" ref="G87:G89" si="51">SUM(H87:N87)</f>
        <v>0</v>
      </c>
      <c r="H87" s="86">
        <f>_xlfn.IFS($E87&gt;0,VLOOKUP($F87,objets!$A$2:$L4987,6,FALSE)*$E87,$F87="",0,$E87="",VLOOKUP($F87,objets!$A$2:$L4987,6,FALSE))</f>
        <v>0</v>
      </c>
      <c r="I87" s="86">
        <f>_xlfn.IFS($E87&gt;0,VLOOKUP($F87,objets!$A$2:$L4987,6,FALSE)*$E87,$F87="",0,$E87="",VLOOKUP($F87,objets!$A$2:$L4987,6,FALSE))</f>
        <v>0</v>
      </c>
      <c r="J87" s="86">
        <f>_xlfn.IFS($E87&gt;0,VLOOKUP($F87,objets!$A$2:$L4987,6,FALSE)*$E87,$F87="",0,$E87="",VLOOKUP($F87,objets!$A$2:$L4987,6,FALSE))</f>
        <v>0</v>
      </c>
      <c r="K87" s="86">
        <f>_xlfn.IFS($E87&gt;0,VLOOKUP($F87,objets!$A$2:$L4987,6,FALSE)*$E87,$F87="",0,$E87="",VLOOKUP($F87,objets!$A$2:$L4987,6,FALSE))</f>
        <v>0</v>
      </c>
      <c r="L87" s="86">
        <f>_xlfn.IFS($E87&gt;0,VLOOKUP($F87,objets!$A$2:$L4987,6,FALSE)*$E87,$F87="",0,$E87="",VLOOKUP($F87,objets!$A$2:$L4987,6,FALSE))</f>
        <v>0</v>
      </c>
      <c r="M87" s="86">
        <f>_xlfn.IFS($E87&gt;0,VLOOKUP($F87,objets!$A$2:$L4987,6,FALSE)*$E87,$F87="",0,$E87="",VLOOKUP($F87,objets!$A$2:$L4987,6,FALSE))</f>
        <v>0</v>
      </c>
      <c r="N87" s="86">
        <f>_xlfn.IFS($E87&gt;0,VLOOKUP($F87,objets!$A$2:$L4987,6,FALSE)*$E87,$F87="",0,$E87="",VLOOKUP($F87,objets!$A$2:$L4987,6,FALSE))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:X89" si="52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ht="34.5" customHeight="1" x14ac:dyDescent="0.25">
      <c r="A88" s="81"/>
      <c r="B88" s="81"/>
      <c r="C88" s="82"/>
      <c r="D88" s="83"/>
      <c r="E88" s="83"/>
      <c r="F88" s="84"/>
      <c r="G88" s="85">
        <f t="shared" si="51"/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 t="shared" si="52"/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ht="34.5" customHeight="1" x14ac:dyDescent="0.25">
      <c r="A89" s="81"/>
      <c r="B89" s="81"/>
      <c r="C89" s="82"/>
      <c r="D89" s="83"/>
      <c r="E89" s="83"/>
      <c r="F89" s="84"/>
      <c r="G89" s="85">
        <f t="shared" si="51"/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si="52"/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ht="34.5" customHeight="1" x14ac:dyDescent="0.25">
      <c r="A90" s="81"/>
      <c r="B90" s="81"/>
      <c r="C90" s="82"/>
      <c r="D90" s="83"/>
      <c r="E90" s="83"/>
      <c r="F90" s="97"/>
      <c r="G90" s="85">
        <f>SUM(H90:N90)</f>
        <v>0</v>
      </c>
      <c r="H90" s="86">
        <f>_xlfn.IFS($E90&gt;0,VLOOKUP($F90,objets!$A$2:$L4990,6,FALSE)*$E90,$F90="",0,$E90="",VLOOKUP($F90,objets!$A$2:$L4990,6,FALSE))</f>
        <v>0</v>
      </c>
      <c r="I90" s="86">
        <f>_xlfn.IFS($E90&gt;0,VLOOKUP($F90,objets!$A$2:$L4990,6,FALSE)*$E90,$F90="",0,$E90="",VLOOKUP($F90,objets!$A$2:$L4990,6,FALSE))</f>
        <v>0</v>
      </c>
      <c r="J90" s="86">
        <f>_xlfn.IFS($E90&gt;0,VLOOKUP($F90,objets!$A$2:$L4990,6,FALSE)*$E90,$F90="",0,$E90="",VLOOKUP($F90,objets!$A$2:$L4990,6,FALSE))</f>
        <v>0</v>
      </c>
      <c r="K90" s="86">
        <f>_xlfn.IFS($E90&gt;0,VLOOKUP($F90,objets!$A$2:$L4990,6,FALSE)*$E90,$F90="",0,$E90="",VLOOKUP($F90,objets!$A$2:$L4990,6,FALSE))</f>
        <v>0</v>
      </c>
      <c r="L90" s="86">
        <f>_xlfn.IFS($E90&gt;0,VLOOKUP($F90,objets!$A$2:$L4990,6,FALSE)*$E90,$F90="",0,$E90="",VLOOKUP($F90,objets!$A$2:$L4990,6,FALSE))</f>
        <v>0</v>
      </c>
      <c r="M90" s="86">
        <f>_xlfn.IFS($E90&gt;0,VLOOKUP($F90,objets!$A$2:$L4990,6,FALSE)*$E90,$F90="",0,$E90="",VLOOKUP($F90,objets!$A$2:$L4990,6,FALSE))</f>
        <v>0</v>
      </c>
      <c r="N90" s="86">
        <f>_xlfn.IFS($E90&gt;0,VLOOKUP($F90,objets!$A$2:$L4990,6,FALSE)*$E90,$F90="",0,$E90="",VLOOKUP($F90,objets!$A$2:$L4990,6,FALSE))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>SUMPRODUCT(H90:N90,P90:V90)/SUM(H90:N90)</f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ht="34.5" customHeight="1" x14ac:dyDescent="0.25">
      <c r="A91" s="81"/>
      <c r="B91" s="81"/>
      <c r="C91" s="82"/>
      <c r="D91" s="83"/>
      <c r="E91" s="83"/>
      <c r="F91" s="84"/>
      <c r="G91" s="85">
        <f t="shared" ref="G91" si="53">SUM(H91:N91)</f>
        <v>0</v>
      </c>
      <c r="H91" s="86">
        <f>_xlfn.IFS($E91&gt;0,VLOOKUP($F91,objets!$A$2:$L4991,6,FALSE)*$E91,$F91="",0,$E91="",VLOOKUP($F91,objets!$A$2:$L4991,6,FALSE))</f>
        <v>0</v>
      </c>
      <c r="I91" s="86">
        <f>_xlfn.IFS($E91&gt;0,VLOOKUP($F91,objets!$A$2:$L4991,6,FALSE)*$E91,$F91="",0,$E91="",VLOOKUP($F91,objets!$A$2:$L4991,6,FALSE))</f>
        <v>0</v>
      </c>
      <c r="J91" s="86">
        <f>_xlfn.IFS($E91&gt;0,VLOOKUP($F91,objets!$A$2:$L4991,6,FALSE)*$E91,$F91="",0,$E91="",VLOOKUP($F91,objets!$A$2:$L4991,6,FALSE))</f>
        <v>0</v>
      </c>
      <c r="K91" s="86">
        <f>_xlfn.IFS($E91&gt;0,VLOOKUP($F91,objets!$A$2:$L4991,6,FALSE)*$E91,$F91="",0,$E91="",VLOOKUP($F91,objets!$A$2:$L4991,6,FALSE))</f>
        <v>0</v>
      </c>
      <c r="L91" s="86">
        <f>_xlfn.IFS($E91&gt;0,VLOOKUP($F91,objets!$A$2:$L4991,6,FALSE)*$E91,$F91="",0,$E91="",VLOOKUP($F91,objets!$A$2:$L4991,6,FALSE))</f>
        <v>0</v>
      </c>
      <c r="M91" s="86">
        <f>_xlfn.IFS($E91&gt;0,VLOOKUP($F91,objets!$A$2:$L4991,6,FALSE)*$E91,$F91="",0,$E91="",VLOOKUP($F91,objets!$A$2:$L4991,6,FALSE))</f>
        <v>0</v>
      </c>
      <c r="N91" s="86">
        <f>_xlfn.IFS($E91&gt;0,VLOOKUP($F91,objets!$A$2:$L4991,6,FALSE)*$E91,$F91="",0,$E91="",VLOOKUP($F91,objets!$A$2:$L4991,6,FALSE))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ref="X91" si="54">SUMPRODUCT(H91:N91,P91:V91)/SUM(H91:N91)</f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ht="34.5" customHeight="1" x14ac:dyDescent="0.25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_xlfn.IFS($E92&gt;0,VLOOKUP($F92,objets!$A$2:$L4992,6,FALSE)*$E92,$F92="",0,$E92="",VLOOKUP($F92,objets!$A$2:$L4992,6,FALSE))</f>
        <v>0</v>
      </c>
      <c r="I92" s="86">
        <f>_xlfn.IFS($E92&gt;0,VLOOKUP($F92,objets!$A$2:$L4992,6,FALSE)*$E92,$F92="",0,$E92="",VLOOKUP($F92,objets!$A$2:$L4992,6,FALSE))</f>
        <v>0</v>
      </c>
      <c r="J92" s="86">
        <f>_xlfn.IFS($E92&gt;0,VLOOKUP($F92,objets!$A$2:$L4992,6,FALSE)*$E92,$F92="",0,$E92="",VLOOKUP($F92,objets!$A$2:$L4992,6,FALSE))</f>
        <v>0</v>
      </c>
      <c r="K92" s="86">
        <f>_xlfn.IFS($E92&gt;0,VLOOKUP($F92,objets!$A$2:$L4992,6,FALSE)*$E92,$F92="",0,$E92="",VLOOKUP($F92,objets!$A$2:$L4992,6,FALSE))</f>
        <v>0</v>
      </c>
      <c r="L92" s="86">
        <f>_xlfn.IFS($E92&gt;0,VLOOKUP($F92,objets!$A$2:$L4992,6,FALSE)*$E92,$F92="",0,$E92="",VLOOKUP($F92,objets!$A$2:$L4992,6,FALSE))</f>
        <v>0</v>
      </c>
      <c r="M92" s="86">
        <f>_xlfn.IFS($E92&gt;0,VLOOKUP($F92,objets!$A$2:$L4992,6,FALSE)*$E92,$F92="",0,$E92="",VLOOKUP($F92,objets!$A$2:$L4992,6,FALSE))</f>
        <v>0</v>
      </c>
      <c r="N92" s="86">
        <f>_xlfn.IFS($E92&gt;0,VLOOKUP($F92,objets!$A$2:$L4992,6,FALSE)*$E92,$F92="",0,$E92="",VLOOKUP($F92,objets!$A$2:$L4992,6,FALSE))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ht="34.5" customHeight="1" x14ac:dyDescent="0.25">
      <c r="A93" s="81"/>
      <c r="B93" s="81"/>
      <c r="C93" s="82"/>
      <c r="D93" s="83"/>
      <c r="E93" s="83"/>
      <c r="F93" s="84"/>
      <c r="G93" s="85">
        <f t="shared" ref="G93:G95" si="55">SUM(H93:N93)</f>
        <v>0</v>
      </c>
      <c r="H93" s="86">
        <f>_xlfn.IFS($E93&gt;0,VLOOKUP($F93,objets!$A$2:$L4993,6,FALSE)*$E93,$F93="",0,$E93="",VLOOKUP($F93,objets!$A$2:$L4993,6,FALSE))</f>
        <v>0</v>
      </c>
      <c r="I93" s="86">
        <f>_xlfn.IFS($E93&gt;0,VLOOKUP($F93,objets!$A$2:$L4993,6,FALSE)*$E93,$F93="",0,$E93="",VLOOKUP($F93,objets!$A$2:$L4993,6,FALSE))</f>
        <v>0</v>
      </c>
      <c r="J93" s="86">
        <f>_xlfn.IFS($E93&gt;0,VLOOKUP($F93,objets!$A$2:$L4993,6,FALSE)*$E93,$F93="",0,$E93="",VLOOKUP($F93,objets!$A$2:$L4993,6,FALSE))</f>
        <v>0</v>
      </c>
      <c r="K93" s="86">
        <f>_xlfn.IFS($E93&gt;0,VLOOKUP($F93,objets!$A$2:$L4993,6,FALSE)*$E93,$F93="",0,$E93="",VLOOKUP($F93,objets!$A$2:$L4993,6,FALSE))</f>
        <v>0</v>
      </c>
      <c r="L93" s="86">
        <f>_xlfn.IFS($E93&gt;0,VLOOKUP($F93,objets!$A$2:$L4993,6,FALSE)*$E93,$F93="",0,$E93="",VLOOKUP($F93,objets!$A$2:$L4993,6,FALSE))</f>
        <v>0</v>
      </c>
      <c r="M93" s="86">
        <f>_xlfn.IFS($E93&gt;0,VLOOKUP($F93,objets!$A$2:$L4993,6,FALSE)*$E93,$F93="",0,$E93="",VLOOKUP($F93,objets!$A$2:$L4993,6,FALSE))</f>
        <v>0</v>
      </c>
      <c r="N93" s="86">
        <f>_xlfn.IFS($E93&gt;0,VLOOKUP($F93,objets!$A$2:$L4993,6,FALSE)*$E93,$F93="",0,$E93="",VLOOKUP($F93,objets!$A$2:$L4993,6,FALSE))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:X95" si="56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ht="34.5" customHeight="1" x14ac:dyDescent="0.25">
      <c r="A94" s="81"/>
      <c r="B94" s="81"/>
      <c r="C94" s="82"/>
      <c r="D94" s="83"/>
      <c r="E94" s="83"/>
      <c r="F94" s="84"/>
      <c r="G94" s="85">
        <f t="shared" si="55"/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 t="shared" si="56"/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ht="34.5" customHeight="1" x14ac:dyDescent="0.25">
      <c r="A95" s="81"/>
      <c r="B95" s="81"/>
      <c r="C95" s="82"/>
      <c r="D95" s="83"/>
      <c r="E95" s="83"/>
      <c r="F95" s="84"/>
      <c r="G95" s="85">
        <f t="shared" si="55"/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si="56"/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ht="34.5" customHeight="1" x14ac:dyDescent="0.25">
      <c r="A96" s="81"/>
      <c r="B96" s="81"/>
      <c r="C96" s="82"/>
      <c r="D96" s="83"/>
      <c r="E96" s="83"/>
      <c r="F96" s="97"/>
      <c r="G96" s="85">
        <f>SUM(H96:N96)</f>
        <v>0</v>
      </c>
      <c r="H96" s="86">
        <f>_xlfn.IFS($E96&gt;0,VLOOKUP($F96,objets!$A$2:$L4996,6,FALSE)*$E96,$F96="",0,$E96="",VLOOKUP($F96,objets!$A$2:$L4996,6,FALSE))</f>
        <v>0</v>
      </c>
      <c r="I96" s="86">
        <f>_xlfn.IFS($E96&gt;0,VLOOKUP($F96,objets!$A$2:$L4996,6,FALSE)*$E96,$F96="",0,$E96="",VLOOKUP($F96,objets!$A$2:$L4996,6,FALSE))</f>
        <v>0</v>
      </c>
      <c r="J96" s="86">
        <f>_xlfn.IFS($E96&gt;0,VLOOKUP($F96,objets!$A$2:$L4996,6,FALSE)*$E96,$F96="",0,$E96="",VLOOKUP($F96,objets!$A$2:$L4996,6,FALSE))</f>
        <v>0</v>
      </c>
      <c r="K96" s="86">
        <f>_xlfn.IFS($E96&gt;0,VLOOKUP($F96,objets!$A$2:$L4996,6,FALSE)*$E96,$F96="",0,$E96="",VLOOKUP($F96,objets!$A$2:$L4996,6,FALSE))</f>
        <v>0</v>
      </c>
      <c r="L96" s="86">
        <f>_xlfn.IFS($E96&gt;0,VLOOKUP($F96,objets!$A$2:$L4996,6,FALSE)*$E96,$F96="",0,$E96="",VLOOKUP($F96,objets!$A$2:$L4996,6,FALSE))</f>
        <v>0</v>
      </c>
      <c r="M96" s="86">
        <f>_xlfn.IFS($E96&gt;0,VLOOKUP($F96,objets!$A$2:$L4996,6,FALSE)*$E96,$F96="",0,$E96="",VLOOKUP($F96,objets!$A$2:$L4996,6,FALSE))</f>
        <v>0</v>
      </c>
      <c r="N96" s="86">
        <f>_xlfn.IFS($E96&gt;0,VLOOKUP($F96,objets!$A$2:$L4996,6,FALSE)*$E96,$F96="",0,$E96="",VLOOKUP($F96,objets!$A$2:$L4996,6,FALSE))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>SUMPRODUCT(H96:N96,P96:V96)/SUM(H96:N96)</f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ht="34.5" customHeight="1" x14ac:dyDescent="0.25">
      <c r="A97" s="81"/>
      <c r="B97" s="81"/>
      <c r="C97" s="82"/>
      <c r="D97" s="83"/>
      <c r="E97" s="83"/>
      <c r="F97" s="84"/>
      <c r="G97" s="85">
        <f t="shared" ref="G97" si="57">SUM(H97:N97)</f>
        <v>0</v>
      </c>
      <c r="H97" s="86">
        <f>_xlfn.IFS($E97&gt;0,VLOOKUP($F97,objets!$A$2:$L4997,6,FALSE)*$E97,$F97="",0,$E97="",VLOOKUP($F97,objets!$A$2:$L4997,6,FALSE))</f>
        <v>0</v>
      </c>
      <c r="I97" s="86">
        <f>_xlfn.IFS($E97&gt;0,VLOOKUP($F97,objets!$A$2:$L4997,6,FALSE)*$E97,$F97="",0,$E97="",VLOOKUP($F97,objets!$A$2:$L4997,6,FALSE))</f>
        <v>0</v>
      </c>
      <c r="J97" s="86">
        <f>_xlfn.IFS($E97&gt;0,VLOOKUP($F97,objets!$A$2:$L4997,6,FALSE)*$E97,$F97="",0,$E97="",VLOOKUP($F97,objets!$A$2:$L4997,6,FALSE))</f>
        <v>0</v>
      </c>
      <c r="K97" s="86">
        <f>_xlfn.IFS($E97&gt;0,VLOOKUP($F97,objets!$A$2:$L4997,6,FALSE)*$E97,$F97="",0,$E97="",VLOOKUP($F97,objets!$A$2:$L4997,6,FALSE))</f>
        <v>0</v>
      </c>
      <c r="L97" s="86">
        <f>_xlfn.IFS($E97&gt;0,VLOOKUP($F97,objets!$A$2:$L4997,6,FALSE)*$E97,$F97="",0,$E97="",VLOOKUP($F97,objets!$A$2:$L4997,6,FALSE))</f>
        <v>0</v>
      </c>
      <c r="M97" s="86">
        <f>_xlfn.IFS($E97&gt;0,VLOOKUP($F97,objets!$A$2:$L4997,6,FALSE)*$E97,$F97="",0,$E97="",VLOOKUP($F97,objets!$A$2:$L4997,6,FALSE))</f>
        <v>0</v>
      </c>
      <c r="N97" s="86">
        <f>_xlfn.IFS($E97&gt;0,VLOOKUP($F97,objets!$A$2:$L4997,6,FALSE)*$E97,$F97="",0,$E97="",VLOOKUP($F97,objets!$A$2:$L4997,6,FALSE))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ref="X97" si="58">SUMPRODUCT(H97:N97,P97:V97)/SUM(H97:N97)</f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ht="34.5" customHeight="1" x14ac:dyDescent="0.25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_xlfn.IFS($E98&gt;0,VLOOKUP($F98,objets!$A$2:$L4998,6,FALSE)*$E98,$F98="",0,$E98="",VLOOKUP($F98,objets!$A$2:$L4998,6,FALSE))</f>
        <v>0</v>
      </c>
      <c r="I98" s="86">
        <f>_xlfn.IFS($E98&gt;0,VLOOKUP($F98,objets!$A$2:$L4998,6,FALSE)*$E98,$F98="",0,$E98="",VLOOKUP($F98,objets!$A$2:$L4998,6,FALSE))</f>
        <v>0</v>
      </c>
      <c r="J98" s="86">
        <f>_xlfn.IFS($E98&gt;0,VLOOKUP($F98,objets!$A$2:$L4998,6,FALSE)*$E98,$F98="",0,$E98="",VLOOKUP($F98,objets!$A$2:$L4998,6,FALSE))</f>
        <v>0</v>
      </c>
      <c r="K98" s="86">
        <f>_xlfn.IFS($E98&gt;0,VLOOKUP($F98,objets!$A$2:$L4998,6,FALSE)*$E98,$F98="",0,$E98="",VLOOKUP($F98,objets!$A$2:$L4998,6,FALSE))</f>
        <v>0</v>
      </c>
      <c r="L98" s="86">
        <f>_xlfn.IFS($E98&gt;0,VLOOKUP($F98,objets!$A$2:$L4998,6,FALSE)*$E98,$F98="",0,$E98="",VLOOKUP($F98,objets!$A$2:$L4998,6,FALSE))</f>
        <v>0</v>
      </c>
      <c r="M98" s="86">
        <f>_xlfn.IFS($E98&gt;0,VLOOKUP($F98,objets!$A$2:$L4998,6,FALSE)*$E98,$F98="",0,$E98="",VLOOKUP($F98,objets!$A$2:$L4998,6,FALSE))</f>
        <v>0</v>
      </c>
      <c r="N98" s="86">
        <f>_xlfn.IFS($E98&gt;0,VLOOKUP($F98,objets!$A$2:$L4998,6,FALSE)*$E98,$F98="",0,$E98="",VLOOKUP($F98,objets!$A$2:$L4998,6,FALSE))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ht="34.5" customHeight="1" x14ac:dyDescent="0.25">
      <c r="A99" s="81"/>
      <c r="B99" s="81"/>
      <c r="C99" s="82"/>
      <c r="D99" s="83"/>
      <c r="E99" s="83"/>
      <c r="F99" s="84"/>
      <c r="G99" s="85">
        <f t="shared" ref="G99:G101" si="59">SUM(H99:N99)</f>
        <v>0</v>
      </c>
      <c r="H99" s="86">
        <f>_xlfn.IFS($E99&gt;0,VLOOKUP($F99,objets!$A$2:$L4999,6,FALSE)*$E99,$F99="",0,$E99="",VLOOKUP($F99,objets!$A$2:$L4999,6,FALSE))</f>
        <v>0</v>
      </c>
      <c r="I99" s="86">
        <f>_xlfn.IFS($E99&gt;0,VLOOKUP($F99,objets!$A$2:$L4999,6,FALSE)*$E99,$F99="",0,$E99="",VLOOKUP($F99,objets!$A$2:$L4999,6,FALSE))</f>
        <v>0</v>
      </c>
      <c r="J99" s="86">
        <f>_xlfn.IFS($E99&gt;0,VLOOKUP($F99,objets!$A$2:$L4999,6,FALSE)*$E99,$F99="",0,$E99="",VLOOKUP($F99,objets!$A$2:$L4999,6,FALSE))</f>
        <v>0</v>
      </c>
      <c r="K99" s="86">
        <f>_xlfn.IFS($E99&gt;0,VLOOKUP($F99,objets!$A$2:$L4999,6,FALSE)*$E99,$F99="",0,$E99="",VLOOKUP($F99,objets!$A$2:$L4999,6,FALSE))</f>
        <v>0</v>
      </c>
      <c r="L99" s="86">
        <f>_xlfn.IFS($E99&gt;0,VLOOKUP($F99,objets!$A$2:$L4999,6,FALSE)*$E99,$F99="",0,$E99="",VLOOKUP($F99,objets!$A$2:$L4999,6,FALSE))</f>
        <v>0</v>
      </c>
      <c r="M99" s="86">
        <f>_xlfn.IFS($E99&gt;0,VLOOKUP($F99,objets!$A$2:$L4999,6,FALSE)*$E99,$F99="",0,$E99="",VLOOKUP($F99,objets!$A$2:$L4999,6,FALSE))</f>
        <v>0</v>
      </c>
      <c r="N99" s="86">
        <f>_xlfn.IFS($E99&gt;0,VLOOKUP($F99,objets!$A$2:$L4999,6,FALSE)*$E99,$F99="",0,$E99="",VLOOKUP($F99,objets!$A$2:$L4999,6,FALSE))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:X103" si="60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ht="34.5" customHeight="1" x14ac:dyDescent="0.25">
      <c r="A100" s="81"/>
      <c r="B100" s="81"/>
      <c r="C100" s="82"/>
      <c r="D100" s="83"/>
      <c r="E100" s="83"/>
      <c r="F100" s="84"/>
      <c r="G100" s="85">
        <f t="shared" si="59"/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 t="shared" si="60"/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ht="34.5" customHeight="1" x14ac:dyDescent="0.25">
      <c r="A101" s="81"/>
      <c r="B101" s="81"/>
      <c r="C101" s="82"/>
      <c r="D101" s="83"/>
      <c r="E101" s="83"/>
      <c r="F101" s="84"/>
      <c r="G101" s="85">
        <f t="shared" si="59"/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si="60"/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ht="34.5" customHeight="1" x14ac:dyDescent="0.25">
      <c r="A102" s="81"/>
      <c r="B102" s="81"/>
      <c r="C102" s="82"/>
      <c r="D102" s="83"/>
      <c r="E102" s="83"/>
      <c r="F102" s="84"/>
      <c r="G102" s="85">
        <f t="shared" ref="G102:G103" si="61">SUM(H102:N102)</f>
        <v>0</v>
      </c>
      <c r="H102" s="86">
        <f>_xlfn.IFS($E102&gt;0,VLOOKUP($F102,objets!$A$2:$L4994,6,FALSE)*$E102,$F102="",0,$E102="",VLOOKUP($F102,objets!$A$2:$L4994,6,FALSE))</f>
        <v>0</v>
      </c>
      <c r="I102" s="86">
        <f>_xlfn.IFS($E102&gt;0,VLOOKUP($F102,objets!$A$2:$L4994,6,FALSE)*$E102,$F102="",0,$E102="",VLOOKUP($F102,objets!$A$2:$L4994,6,FALSE))</f>
        <v>0</v>
      </c>
      <c r="J102" s="86">
        <f>_xlfn.IFS($E102&gt;0,VLOOKUP($F102,objets!$A$2:$L4994,6,FALSE)*$E102,$F102="",0,$E102="",VLOOKUP($F102,objets!$A$2:$L4994,6,FALSE))</f>
        <v>0</v>
      </c>
      <c r="K102" s="86">
        <f>_xlfn.IFS($E102&gt;0,VLOOKUP($F102,objets!$A$2:$L4994,6,FALSE)*$E102,$F102="",0,$E102="",VLOOKUP($F102,objets!$A$2:$L4994,6,FALSE))</f>
        <v>0</v>
      </c>
      <c r="L102" s="86">
        <f>_xlfn.IFS($E102&gt;0,VLOOKUP($F102,objets!$A$2:$L4994,6,FALSE)*$E102,$F102="",0,$E102="",VLOOKUP($F102,objets!$A$2:$L4994,6,FALSE))</f>
        <v>0</v>
      </c>
      <c r="M102" s="86">
        <f>_xlfn.IFS($E102&gt;0,VLOOKUP($F102,objets!$A$2:$L4994,6,FALSE)*$E102,$F102="",0,$E102="",VLOOKUP($F102,objets!$A$2:$L4994,6,FALSE))</f>
        <v>0</v>
      </c>
      <c r="N102" s="86">
        <f>_xlfn.IFS($E102&gt;0,VLOOKUP($F102,objets!$A$2:$L4994,6,FALSE)*$E102,$F102="",0,$E102="",VLOOKUP($F102,objets!$A$2:$L4994,6,FALSE))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ht="34.5" customHeight="1" x14ac:dyDescent="0.25">
      <c r="A103" s="81"/>
      <c r="B103" s="81"/>
      <c r="C103" s="82"/>
      <c r="D103" s="83"/>
      <c r="E103" s="83"/>
      <c r="F103" s="84"/>
      <c r="G103" s="85">
        <f t="shared" si="61"/>
        <v>0</v>
      </c>
      <c r="H103" s="86">
        <f>_xlfn.IFS($E103&gt;0,VLOOKUP($F103,objets!$A$2:$L5003,6,FALSE)*$E103,$F103="",0,$E103="",VLOOKUP($F103,objets!$A$2:$L5003,6,FALSE))</f>
        <v>0</v>
      </c>
      <c r="I103" s="86">
        <f>_xlfn.IFS($E103&gt;0,VLOOKUP($F103,objets!$A$2:$L5003,6,FALSE)*$E103,$F103="",0,$E103="",VLOOKUP($F103,objets!$A$2:$L5003,6,FALSE))</f>
        <v>0</v>
      </c>
      <c r="J103" s="86">
        <f>_xlfn.IFS($E103&gt;0,VLOOKUP($F103,objets!$A$2:$L5003,6,FALSE)*$E103,$F103="",0,$E103="",VLOOKUP($F103,objets!$A$2:$L5003,6,FALSE))</f>
        <v>0</v>
      </c>
      <c r="K103" s="86">
        <f>_xlfn.IFS($E103&gt;0,VLOOKUP($F103,objets!$A$2:$L5003,6,FALSE)*$E103,$F103="",0,$E103="",VLOOKUP($F103,objets!$A$2:$L5003,6,FALSE))</f>
        <v>0</v>
      </c>
      <c r="L103" s="86">
        <f>_xlfn.IFS($E103&gt;0,VLOOKUP($F103,objets!$A$2:$L5003,6,FALSE)*$E103,$F103="",0,$E103="",VLOOKUP($F103,objets!$A$2:$L5003,6,FALSE))</f>
        <v>0</v>
      </c>
      <c r="M103" s="86">
        <f>_xlfn.IFS($E103&gt;0,VLOOKUP($F103,objets!$A$2:$L5003,6,FALSE)*$E103,$F103="",0,$E103="",VLOOKUP($F103,objets!$A$2:$L5003,6,FALSE))</f>
        <v>0</v>
      </c>
      <c r="N103" s="86">
        <f>_xlfn.IFS($E103&gt;0,VLOOKUP($F103,objets!$A$2:$L5003,6,FALSE)*$E103,$F103="",0,$E103="",VLOOKUP($F103,objets!$A$2:$L5003,6,FALSE))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ht="34.5" customHeight="1" x14ac:dyDescent="0.25">
      <c r="A104" s="81"/>
      <c r="B104" s="81"/>
      <c r="C104" s="82"/>
      <c r="D104" s="83"/>
      <c r="E104" s="83"/>
      <c r="F104" s="97"/>
      <c r="G104" s="85">
        <f>SUM(H104:N104)</f>
        <v>0</v>
      </c>
      <c r="H104" s="86">
        <f>_xlfn.IFS($E104&gt;0,VLOOKUP($F104,objets!$A$2:$L5004,6,FALSE)*$E104,$F104="",0,$E104="",VLOOKUP($F104,objets!$A$2:$L5004,6,FALSE))</f>
        <v>0</v>
      </c>
      <c r="I104" s="86">
        <f>_xlfn.IFS($E104&gt;0,VLOOKUP($F104,objets!$A$2:$L5004,6,FALSE)*$E104,$F104="",0,$E104="",VLOOKUP($F104,objets!$A$2:$L5004,6,FALSE))</f>
        <v>0</v>
      </c>
      <c r="J104" s="86">
        <f>_xlfn.IFS($E104&gt;0,VLOOKUP($F104,objets!$A$2:$L5004,6,FALSE)*$E104,$F104="",0,$E104="",VLOOKUP($F104,objets!$A$2:$L5004,6,FALSE))</f>
        <v>0</v>
      </c>
      <c r="K104" s="86">
        <f>_xlfn.IFS($E104&gt;0,VLOOKUP($F104,objets!$A$2:$L5004,6,FALSE)*$E104,$F104="",0,$E104="",VLOOKUP($F104,objets!$A$2:$L5004,6,FALSE))</f>
        <v>0</v>
      </c>
      <c r="L104" s="86">
        <f>_xlfn.IFS($E104&gt;0,VLOOKUP($F104,objets!$A$2:$L5004,6,FALSE)*$E104,$F104="",0,$E104="",VLOOKUP($F104,objets!$A$2:$L5004,6,FALSE))</f>
        <v>0</v>
      </c>
      <c r="M104" s="86">
        <f>_xlfn.IFS($E104&gt;0,VLOOKUP($F104,objets!$A$2:$L5004,6,FALSE)*$E104,$F104="",0,$E104="",VLOOKUP($F104,objets!$A$2:$L5004,6,FALSE))</f>
        <v>0</v>
      </c>
      <c r="N104" s="86">
        <f>_xlfn.IFS($E104&gt;0,VLOOKUP($F104,objets!$A$2:$L5004,6,FALSE)*$E104,$F104="",0,$E104="",VLOOKUP($F104,objets!$A$2:$L5004,6,FALSE))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>SUMPRODUCT(H104:N104,P104:V104)/SUM(H104:N104)</f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ht="34.5" customHeight="1" x14ac:dyDescent="0.25">
      <c r="A105" s="81"/>
      <c r="B105" s="81"/>
      <c r="C105" s="82"/>
      <c r="D105" s="83"/>
      <c r="E105" s="83"/>
      <c r="F105" s="84"/>
      <c r="G105" s="85">
        <f t="shared" ref="G105:G107" si="62">SUM(H105:N105)</f>
        <v>0</v>
      </c>
      <c r="H105" s="86">
        <f>_xlfn.IFS($E105&gt;0,VLOOKUP($F105,objets!$A$2:$L5005,6,FALSE)*$E105,$F105="",0,$E105="",VLOOKUP($F105,objets!$A$2:$L5005,6,FALSE))</f>
        <v>0</v>
      </c>
      <c r="I105" s="86">
        <f>_xlfn.IFS($E105&gt;0,VLOOKUP($F105,objets!$A$2:$L5005,6,FALSE)*$E105,$F105="",0,$E105="",VLOOKUP($F105,objets!$A$2:$L5005,6,FALSE))</f>
        <v>0</v>
      </c>
      <c r="J105" s="86">
        <f>_xlfn.IFS($E105&gt;0,VLOOKUP($F105,objets!$A$2:$L5005,6,FALSE)*$E105,$F105="",0,$E105="",VLOOKUP($F105,objets!$A$2:$L5005,6,FALSE))</f>
        <v>0</v>
      </c>
      <c r="K105" s="86">
        <f>_xlfn.IFS($E105&gt;0,VLOOKUP($F105,objets!$A$2:$L5005,6,FALSE)*$E105,$F105="",0,$E105="",VLOOKUP($F105,objets!$A$2:$L5005,6,FALSE))</f>
        <v>0</v>
      </c>
      <c r="L105" s="86">
        <f>_xlfn.IFS($E105&gt;0,VLOOKUP($F105,objets!$A$2:$L5005,6,FALSE)*$E105,$F105="",0,$E105="",VLOOKUP($F105,objets!$A$2:$L5005,6,FALSE))</f>
        <v>0</v>
      </c>
      <c r="M105" s="86">
        <f>_xlfn.IFS($E105&gt;0,VLOOKUP($F105,objets!$A$2:$L5005,6,FALSE)*$E105,$F105="",0,$E105="",VLOOKUP($F105,objets!$A$2:$L5005,6,FALSE))</f>
        <v>0</v>
      </c>
      <c r="N105" s="86">
        <f>_xlfn.IFS($E105&gt;0,VLOOKUP($F105,objets!$A$2:$L5005,6,FALSE)*$E105,$F105="",0,$E105="",VLOOKUP($F105,objets!$A$2:$L5005,6,FALSE))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ref="X105:X107" si="63">SUMPRODUCT(H105:N105,P105:V105)/SUM(H105:N105)</f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ht="34.5" customHeight="1" x14ac:dyDescent="0.25">
      <c r="A106" s="81"/>
      <c r="B106" s="81"/>
      <c r="C106" s="82"/>
      <c r="D106" s="83"/>
      <c r="E106" s="83"/>
      <c r="F106" s="84"/>
      <c r="G106" s="85">
        <f t="shared" si="62"/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 t="shared" si="63"/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ht="34.5" customHeight="1" x14ac:dyDescent="0.25">
      <c r="A107" s="81"/>
      <c r="B107" s="81"/>
      <c r="C107" s="82"/>
      <c r="D107" s="83"/>
      <c r="E107" s="83"/>
      <c r="F107" s="84"/>
      <c r="G107" s="85">
        <f t="shared" si="62"/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si="63"/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ht="34.5" customHeight="1" x14ac:dyDescent="0.25">
      <c r="A108" s="81"/>
      <c r="B108" s="81"/>
      <c r="C108" s="82"/>
      <c r="D108" s="83"/>
      <c r="E108" s="83"/>
      <c r="F108" s="97"/>
      <c r="G108" s="85">
        <f>SUM(H108:N108)</f>
        <v>0</v>
      </c>
      <c r="H108" s="86">
        <f>_xlfn.IFS($E108&gt;0,VLOOKUP($F108,objets!$A$2:$L5008,6,FALSE)*$E108,$F108="",0,$E108="",VLOOKUP($F108,objets!$A$2:$L5008,6,FALSE))</f>
        <v>0</v>
      </c>
      <c r="I108" s="86">
        <f>_xlfn.IFS($E108&gt;0,VLOOKUP($F108,objets!$A$2:$L5008,6,FALSE)*$E108,$F108="",0,$E108="",VLOOKUP($F108,objets!$A$2:$L5008,6,FALSE))</f>
        <v>0</v>
      </c>
      <c r="J108" s="86">
        <f>_xlfn.IFS($E108&gt;0,VLOOKUP($F108,objets!$A$2:$L5008,6,FALSE)*$E108,$F108="",0,$E108="",VLOOKUP($F108,objets!$A$2:$L5008,6,FALSE))</f>
        <v>0</v>
      </c>
      <c r="K108" s="86">
        <f>_xlfn.IFS($E108&gt;0,VLOOKUP($F108,objets!$A$2:$L5008,6,FALSE)*$E108,$F108="",0,$E108="",VLOOKUP($F108,objets!$A$2:$L5008,6,FALSE))</f>
        <v>0</v>
      </c>
      <c r="L108" s="86">
        <f>_xlfn.IFS($E108&gt;0,VLOOKUP($F108,objets!$A$2:$L5008,6,FALSE)*$E108,$F108="",0,$E108="",VLOOKUP($F108,objets!$A$2:$L5008,6,FALSE))</f>
        <v>0</v>
      </c>
      <c r="M108" s="86">
        <f>_xlfn.IFS($E108&gt;0,VLOOKUP($F108,objets!$A$2:$L5008,6,FALSE)*$E108,$F108="",0,$E108="",VLOOKUP($F108,objets!$A$2:$L5008,6,FALSE))</f>
        <v>0</v>
      </c>
      <c r="N108" s="86">
        <f>_xlfn.IFS($E108&gt;0,VLOOKUP($F108,objets!$A$2:$L5008,6,FALSE)*$E108,$F108="",0,$E108="",VLOOKUP($F108,objets!$A$2:$L5008,6,FALSE))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>SUMPRODUCT(H108:N108,P108:V108)/SUM(H108:N108)</f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ht="34.5" customHeight="1" x14ac:dyDescent="0.25">
      <c r="A109" s="81"/>
      <c r="B109" s="81"/>
      <c r="C109" s="82"/>
      <c r="D109" s="83"/>
      <c r="E109" s="83"/>
      <c r="F109" s="84"/>
      <c r="G109" s="85">
        <f t="shared" ref="G109" si="64">SUM(H109:N109)</f>
        <v>0</v>
      </c>
      <c r="H109" s="86">
        <f>_xlfn.IFS($E109&gt;0,VLOOKUP($F109,objets!$A$2:$L5009,6,FALSE)*$E109,$F109="",0,$E109="",VLOOKUP($F109,objets!$A$2:$L5009,6,FALSE))</f>
        <v>0</v>
      </c>
      <c r="I109" s="86">
        <f>_xlfn.IFS($E109&gt;0,VLOOKUP($F109,objets!$A$2:$L5009,6,FALSE)*$E109,$F109="",0,$E109="",VLOOKUP($F109,objets!$A$2:$L5009,6,FALSE))</f>
        <v>0</v>
      </c>
      <c r="J109" s="86">
        <f>_xlfn.IFS($E109&gt;0,VLOOKUP($F109,objets!$A$2:$L5009,6,FALSE)*$E109,$F109="",0,$E109="",VLOOKUP($F109,objets!$A$2:$L5009,6,FALSE))</f>
        <v>0</v>
      </c>
      <c r="K109" s="86">
        <f>_xlfn.IFS($E109&gt;0,VLOOKUP($F109,objets!$A$2:$L5009,6,FALSE)*$E109,$F109="",0,$E109="",VLOOKUP($F109,objets!$A$2:$L5009,6,FALSE))</f>
        <v>0</v>
      </c>
      <c r="L109" s="86">
        <f>_xlfn.IFS($E109&gt;0,VLOOKUP($F109,objets!$A$2:$L5009,6,FALSE)*$E109,$F109="",0,$E109="",VLOOKUP($F109,objets!$A$2:$L5009,6,FALSE))</f>
        <v>0</v>
      </c>
      <c r="M109" s="86">
        <f>_xlfn.IFS($E109&gt;0,VLOOKUP($F109,objets!$A$2:$L5009,6,FALSE)*$E109,$F109="",0,$E109="",VLOOKUP($F109,objets!$A$2:$L5009,6,FALSE))</f>
        <v>0</v>
      </c>
      <c r="N109" s="86">
        <f>_xlfn.IFS($E109&gt;0,VLOOKUP($F109,objets!$A$2:$L5009,6,FALSE)*$E109,$F109="",0,$E109="",VLOOKUP($F109,objets!$A$2:$L5009,6,FALSE))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ref="X109" si="65">SUMPRODUCT(H109:N109,P109:V109)/SUM(H109:N109)</f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ht="34.5" customHeight="1" x14ac:dyDescent="0.25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_xlfn.IFS($E110&gt;0,VLOOKUP($F110,objets!$A$2:$L5010,6,FALSE)*$E110,$F110="",0,$E110="",VLOOKUP($F110,objets!$A$2:$L5010,6,FALSE))</f>
        <v>0</v>
      </c>
      <c r="I110" s="86">
        <f>_xlfn.IFS($E110&gt;0,VLOOKUP($F110,objets!$A$2:$L5010,6,FALSE)*$E110,$F110="",0,$E110="",VLOOKUP($F110,objets!$A$2:$L5010,6,FALSE))</f>
        <v>0</v>
      </c>
      <c r="J110" s="86">
        <f>_xlfn.IFS($E110&gt;0,VLOOKUP($F110,objets!$A$2:$L5010,6,FALSE)*$E110,$F110="",0,$E110="",VLOOKUP($F110,objets!$A$2:$L5010,6,FALSE))</f>
        <v>0</v>
      </c>
      <c r="K110" s="86">
        <f>_xlfn.IFS($E110&gt;0,VLOOKUP($F110,objets!$A$2:$L5010,6,FALSE)*$E110,$F110="",0,$E110="",VLOOKUP($F110,objets!$A$2:$L5010,6,FALSE))</f>
        <v>0</v>
      </c>
      <c r="L110" s="86">
        <f>_xlfn.IFS($E110&gt;0,VLOOKUP($F110,objets!$A$2:$L5010,6,FALSE)*$E110,$F110="",0,$E110="",VLOOKUP($F110,objets!$A$2:$L5010,6,FALSE))</f>
        <v>0</v>
      </c>
      <c r="M110" s="86">
        <f>_xlfn.IFS($E110&gt;0,VLOOKUP($F110,objets!$A$2:$L5010,6,FALSE)*$E110,$F110="",0,$E110="",VLOOKUP($F110,objets!$A$2:$L5010,6,FALSE))</f>
        <v>0</v>
      </c>
      <c r="N110" s="86">
        <f>_xlfn.IFS($E110&gt;0,VLOOKUP($F110,objets!$A$2:$L5010,6,FALSE)*$E110,$F110="",0,$E110="",VLOOKUP($F110,objets!$A$2:$L5010,6,FALSE))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ht="34.5" customHeight="1" x14ac:dyDescent="0.25">
      <c r="A111" s="81"/>
      <c r="B111" s="81"/>
      <c r="C111" s="82"/>
      <c r="D111" s="83"/>
      <c r="E111" s="83"/>
      <c r="F111" s="84"/>
      <c r="G111" s="85">
        <f t="shared" ref="G111:G113" si="66">SUM(H111:N111)</f>
        <v>0</v>
      </c>
      <c r="H111" s="86">
        <f>_xlfn.IFS($E111&gt;0,VLOOKUP($F111,objets!$A$2:$L5011,6,FALSE)*$E111,$F111="",0,$E111="",VLOOKUP($F111,objets!$A$2:$L5011,6,FALSE))</f>
        <v>0</v>
      </c>
      <c r="I111" s="86">
        <f>_xlfn.IFS($E111&gt;0,VLOOKUP($F111,objets!$A$2:$L5011,6,FALSE)*$E111,$F111="",0,$E111="",VLOOKUP($F111,objets!$A$2:$L5011,6,FALSE))</f>
        <v>0</v>
      </c>
      <c r="J111" s="86">
        <f>_xlfn.IFS($E111&gt;0,VLOOKUP($F111,objets!$A$2:$L5011,6,FALSE)*$E111,$F111="",0,$E111="",VLOOKUP($F111,objets!$A$2:$L5011,6,FALSE))</f>
        <v>0</v>
      </c>
      <c r="K111" s="86">
        <f>_xlfn.IFS($E111&gt;0,VLOOKUP($F111,objets!$A$2:$L5011,6,FALSE)*$E111,$F111="",0,$E111="",VLOOKUP($F111,objets!$A$2:$L5011,6,FALSE))</f>
        <v>0</v>
      </c>
      <c r="L111" s="86">
        <f>_xlfn.IFS($E111&gt;0,VLOOKUP($F111,objets!$A$2:$L5011,6,FALSE)*$E111,$F111="",0,$E111="",VLOOKUP($F111,objets!$A$2:$L5011,6,FALSE))</f>
        <v>0</v>
      </c>
      <c r="M111" s="86">
        <f>_xlfn.IFS($E111&gt;0,VLOOKUP($F111,objets!$A$2:$L5011,6,FALSE)*$E111,$F111="",0,$E111="",VLOOKUP($F111,objets!$A$2:$L5011,6,FALSE))</f>
        <v>0</v>
      </c>
      <c r="N111" s="86">
        <f>_xlfn.IFS($E111&gt;0,VLOOKUP($F111,objets!$A$2:$L5011,6,FALSE)*$E111,$F111="",0,$E111="",VLOOKUP($F111,objets!$A$2:$L5011,6,FALSE))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:X113" si="67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ht="34.5" customHeight="1" x14ac:dyDescent="0.25">
      <c r="A112" s="81"/>
      <c r="B112" s="81"/>
      <c r="C112" s="82"/>
      <c r="D112" s="83"/>
      <c r="E112" s="83"/>
      <c r="F112" s="84"/>
      <c r="G112" s="85">
        <f t="shared" si="66"/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 t="shared" si="67"/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ht="34.5" customHeight="1" x14ac:dyDescent="0.25">
      <c r="A113" s="81"/>
      <c r="B113" s="81"/>
      <c r="C113" s="82"/>
      <c r="D113" s="83"/>
      <c r="E113" s="83"/>
      <c r="F113" s="84"/>
      <c r="G113" s="85">
        <f t="shared" si="66"/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si="67"/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ht="34.5" customHeight="1" x14ac:dyDescent="0.25">
      <c r="A114" s="81"/>
      <c r="B114" s="81"/>
      <c r="C114" s="82"/>
      <c r="D114" s="83"/>
      <c r="E114" s="83"/>
      <c r="F114" s="97"/>
      <c r="G114" s="85">
        <f>SUM(H114:N114)</f>
        <v>0</v>
      </c>
      <c r="H114" s="86">
        <f>_xlfn.IFS($E114&gt;0,VLOOKUP($F114,objets!$A$2:$L5014,6,FALSE)*$E114,$F114="",0,$E114="",VLOOKUP($F114,objets!$A$2:$L5014,6,FALSE))</f>
        <v>0</v>
      </c>
      <c r="I114" s="86">
        <f>_xlfn.IFS($E114&gt;0,VLOOKUP($F114,objets!$A$2:$L5014,6,FALSE)*$E114,$F114="",0,$E114="",VLOOKUP($F114,objets!$A$2:$L5014,6,FALSE))</f>
        <v>0</v>
      </c>
      <c r="J114" s="86">
        <f>_xlfn.IFS($E114&gt;0,VLOOKUP($F114,objets!$A$2:$L5014,6,FALSE)*$E114,$F114="",0,$E114="",VLOOKUP($F114,objets!$A$2:$L5014,6,FALSE))</f>
        <v>0</v>
      </c>
      <c r="K114" s="86">
        <f>_xlfn.IFS($E114&gt;0,VLOOKUP($F114,objets!$A$2:$L5014,6,FALSE)*$E114,$F114="",0,$E114="",VLOOKUP($F114,objets!$A$2:$L5014,6,FALSE))</f>
        <v>0</v>
      </c>
      <c r="L114" s="86">
        <f>_xlfn.IFS($E114&gt;0,VLOOKUP($F114,objets!$A$2:$L5014,6,FALSE)*$E114,$F114="",0,$E114="",VLOOKUP($F114,objets!$A$2:$L5014,6,FALSE))</f>
        <v>0</v>
      </c>
      <c r="M114" s="86">
        <f>_xlfn.IFS($E114&gt;0,VLOOKUP($F114,objets!$A$2:$L5014,6,FALSE)*$E114,$F114="",0,$E114="",VLOOKUP($F114,objets!$A$2:$L5014,6,FALSE))</f>
        <v>0</v>
      </c>
      <c r="N114" s="86">
        <f>_xlfn.IFS($E114&gt;0,VLOOKUP($F114,objets!$A$2:$L5014,6,FALSE)*$E114,$F114="",0,$E114="",VLOOKUP($F114,objets!$A$2:$L5014,6,FALSE))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>SUMPRODUCT(H114:N114,P114:V114)/SUM(H114:N114)</f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ht="34.5" customHeight="1" x14ac:dyDescent="0.25">
      <c r="A115" s="81"/>
      <c r="B115" s="81"/>
      <c r="C115" s="82"/>
      <c r="D115" s="83"/>
      <c r="E115" s="83"/>
      <c r="F115" s="84"/>
      <c r="G115" s="85">
        <f t="shared" ref="G115" si="68">SUM(H115:N115)</f>
        <v>0</v>
      </c>
      <c r="H115" s="86">
        <f>_xlfn.IFS($E115&gt;0,VLOOKUP($F115,objets!$A$2:$L5015,6,FALSE)*$E115,$F115="",0,$E115="",VLOOKUP($F115,objets!$A$2:$L5015,6,FALSE))</f>
        <v>0</v>
      </c>
      <c r="I115" s="86">
        <f>_xlfn.IFS($E115&gt;0,VLOOKUP($F115,objets!$A$2:$L5015,6,FALSE)*$E115,$F115="",0,$E115="",VLOOKUP($F115,objets!$A$2:$L5015,6,FALSE))</f>
        <v>0</v>
      </c>
      <c r="J115" s="86">
        <f>_xlfn.IFS($E115&gt;0,VLOOKUP($F115,objets!$A$2:$L5015,6,FALSE)*$E115,$F115="",0,$E115="",VLOOKUP($F115,objets!$A$2:$L5015,6,FALSE))</f>
        <v>0</v>
      </c>
      <c r="K115" s="86">
        <f>_xlfn.IFS($E115&gt;0,VLOOKUP($F115,objets!$A$2:$L5015,6,FALSE)*$E115,$F115="",0,$E115="",VLOOKUP($F115,objets!$A$2:$L5015,6,FALSE))</f>
        <v>0</v>
      </c>
      <c r="L115" s="86">
        <f>_xlfn.IFS($E115&gt;0,VLOOKUP($F115,objets!$A$2:$L5015,6,FALSE)*$E115,$F115="",0,$E115="",VLOOKUP($F115,objets!$A$2:$L5015,6,FALSE))</f>
        <v>0</v>
      </c>
      <c r="M115" s="86">
        <f>_xlfn.IFS($E115&gt;0,VLOOKUP($F115,objets!$A$2:$L5015,6,FALSE)*$E115,$F115="",0,$E115="",VLOOKUP($F115,objets!$A$2:$L5015,6,FALSE))</f>
        <v>0</v>
      </c>
      <c r="N115" s="86">
        <f>_xlfn.IFS($E115&gt;0,VLOOKUP($F115,objets!$A$2:$L5015,6,FALSE)*$E115,$F115="",0,$E115="",VLOOKUP($F115,objets!$A$2:$L5015,6,FALSE))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ref="X115" si="69">SUMPRODUCT(H115:N115,P115:V115)/SUM(H115:N115)</f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ht="34.5" customHeight="1" x14ac:dyDescent="0.25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_xlfn.IFS($E116&gt;0,VLOOKUP($F116,objets!$A$2:$L5016,6,FALSE)*$E116,$F116="",0,$E116="",VLOOKUP($F116,objets!$A$2:$L5016,6,FALSE))</f>
        <v>0</v>
      </c>
      <c r="I116" s="86">
        <f>_xlfn.IFS($E116&gt;0,VLOOKUP($F116,objets!$A$2:$L5016,6,FALSE)*$E116,$F116="",0,$E116="",VLOOKUP($F116,objets!$A$2:$L5016,6,FALSE))</f>
        <v>0</v>
      </c>
      <c r="J116" s="86">
        <f>_xlfn.IFS($E116&gt;0,VLOOKUP($F116,objets!$A$2:$L5016,6,FALSE)*$E116,$F116="",0,$E116="",VLOOKUP($F116,objets!$A$2:$L5016,6,FALSE))</f>
        <v>0</v>
      </c>
      <c r="K116" s="86">
        <f>_xlfn.IFS($E116&gt;0,VLOOKUP($F116,objets!$A$2:$L5016,6,FALSE)*$E116,$F116="",0,$E116="",VLOOKUP($F116,objets!$A$2:$L5016,6,FALSE))</f>
        <v>0</v>
      </c>
      <c r="L116" s="86">
        <f>_xlfn.IFS($E116&gt;0,VLOOKUP($F116,objets!$A$2:$L5016,6,FALSE)*$E116,$F116="",0,$E116="",VLOOKUP($F116,objets!$A$2:$L5016,6,FALSE))</f>
        <v>0</v>
      </c>
      <c r="M116" s="86">
        <f>_xlfn.IFS($E116&gt;0,VLOOKUP($F116,objets!$A$2:$L5016,6,FALSE)*$E116,$F116="",0,$E116="",VLOOKUP($F116,objets!$A$2:$L5016,6,FALSE))</f>
        <v>0</v>
      </c>
      <c r="N116" s="86">
        <f>_xlfn.IFS($E116&gt;0,VLOOKUP($F116,objets!$A$2:$L5016,6,FALSE)*$E116,$F116="",0,$E116="",VLOOKUP($F116,objets!$A$2:$L5016,6,FALSE))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ht="34.5" customHeight="1" x14ac:dyDescent="0.25">
      <c r="A117" s="81"/>
      <c r="B117" s="81"/>
      <c r="C117" s="82"/>
      <c r="D117" s="83"/>
      <c r="E117" s="83"/>
      <c r="F117" s="84"/>
      <c r="G117" s="85">
        <f t="shared" ref="G117:G119" si="70">SUM(H117:N117)</f>
        <v>0</v>
      </c>
      <c r="H117" s="86">
        <f>_xlfn.IFS($E117&gt;0,VLOOKUP($F117,objets!$A$2:$L5017,6,FALSE)*$E117,$F117="",0,$E117="",VLOOKUP($F117,objets!$A$2:$L5017,6,FALSE))</f>
        <v>0</v>
      </c>
      <c r="I117" s="86">
        <f>_xlfn.IFS($E117&gt;0,VLOOKUP($F117,objets!$A$2:$L5017,6,FALSE)*$E117,$F117="",0,$E117="",VLOOKUP($F117,objets!$A$2:$L5017,6,FALSE))</f>
        <v>0</v>
      </c>
      <c r="J117" s="86">
        <f>_xlfn.IFS($E117&gt;0,VLOOKUP($F117,objets!$A$2:$L5017,6,FALSE)*$E117,$F117="",0,$E117="",VLOOKUP($F117,objets!$A$2:$L5017,6,FALSE))</f>
        <v>0</v>
      </c>
      <c r="K117" s="86">
        <f>_xlfn.IFS($E117&gt;0,VLOOKUP($F117,objets!$A$2:$L5017,6,FALSE)*$E117,$F117="",0,$E117="",VLOOKUP($F117,objets!$A$2:$L5017,6,FALSE))</f>
        <v>0</v>
      </c>
      <c r="L117" s="86">
        <f>_xlfn.IFS($E117&gt;0,VLOOKUP($F117,objets!$A$2:$L5017,6,FALSE)*$E117,$F117="",0,$E117="",VLOOKUP($F117,objets!$A$2:$L5017,6,FALSE))</f>
        <v>0</v>
      </c>
      <c r="M117" s="86">
        <f>_xlfn.IFS($E117&gt;0,VLOOKUP($F117,objets!$A$2:$L5017,6,FALSE)*$E117,$F117="",0,$E117="",VLOOKUP($F117,objets!$A$2:$L5017,6,FALSE))</f>
        <v>0</v>
      </c>
      <c r="N117" s="86">
        <f>_xlfn.IFS($E117&gt;0,VLOOKUP($F117,objets!$A$2:$L5017,6,FALSE)*$E117,$F117="",0,$E117="",VLOOKUP($F117,objets!$A$2:$L5017,6,FALSE))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:X119" si="71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ht="34.5" customHeight="1" x14ac:dyDescent="0.25">
      <c r="A118" s="81"/>
      <c r="B118" s="81"/>
      <c r="C118" s="82"/>
      <c r="D118" s="83"/>
      <c r="E118" s="83"/>
      <c r="F118" s="84"/>
      <c r="G118" s="85">
        <f t="shared" si="70"/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 t="shared" si="71"/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ht="34.5" customHeight="1" x14ac:dyDescent="0.25">
      <c r="A119" s="81"/>
      <c r="B119" s="81"/>
      <c r="C119" s="82"/>
      <c r="D119" s="83"/>
      <c r="E119" s="83"/>
      <c r="F119" s="84"/>
      <c r="G119" s="85">
        <f t="shared" si="70"/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si="71"/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ht="34.5" customHeight="1" x14ac:dyDescent="0.25">
      <c r="A120" s="81"/>
      <c r="B120" s="81"/>
      <c r="C120" s="82"/>
      <c r="D120" s="83"/>
      <c r="E120" s="83"/>
      <c r="F120" s="97"/>
      <c r="G120" s="85">
        <f>SUM(H120:N120)</f>
        <v>0</v>
      </c>
      <c r="H120" s="86">
        <f>_xlfn.IFS($E120&gt;0,VLOOKUP($F120,objets!$A$2:$L5020,6,FALSE)*$E120,$F120="",0,$E120="",VLOOKUP($F120,objets!$A$2:$L5020,6,FALSE))</f>
        <v>0</v>
      </c>
      <c r="I120" s="86">
        <f>_xlfn.IFS($E120&gt;0,VLOOKUP($F120,objets!$A$2:$L5020,6,FALSE)*$E120,$F120="",0,$E120="",VLOOKUP($F120,objets!$A$2:$L5020,6,FALSE))</f>
        <v>0</v>
      </c>
      <c r="J120" s="86">
        <f>_xlfn.IFS($E120&gt;0,VLOOKUP($F120,objets!$A$2:$L5020,6,FALSE)*$E120,$F120="",0,$E120="",VLOOKUP($F120,objets!$A$2:$L5020,6,FALSE))</f>
        <v>0</v>
      </c>
      <c r="K120" s="86">
        <f>_xlfn.IFS($E120&gt;0,VLOOKUP($F120,objets!$A$2:$L5020,6,FALSE)*$E120,$F120="",0,$E120="",VLOOKUP($F120,objets!$A$2:$L5020,6,FALSE))</f>
        <v>0</v>
      </c>
      <c r="L120" s="86">
        <f>_xlfn.IFS($E120&gt;0,VLOOKUP($F120,objets!$A$2:$L5020,6,FALSE)*$E120,$F120="",0,$E120="",VLOOKUP($F120,objets!$A$2:$L5020,6,FALSE))</f>
        <v>0</v>
      </c>
      <c r="M120" s="86">
        <f>_xlfn.IFS($E120&gt;0,VLOOKUP($F120,objets!$A$2:$L5020,6,FALSE)*$E120,$F120="",0,$E120="",VLOOKUP($F120,objets!$A$2:$L5020,6,FALSE))</f>
        <v>0</v>
      </c>
      <c r="N120" s="86">
        <f>_xlfn.IFS($E120&gt;0,VLOOKUP($F120,objets!$A$2:$L5020,6,FALSE)*$E120,$F120="",0,$E120="",VLOOKUP($F120,objets!$A$2:$L5020,6,FALSE))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>SUMPRODUCT(H120:N120,P120:V120)/SUM(H120:N120)</f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ht="34.5" customHeight="1" x14ac:dyDescent="0.25">
      <c r="A121" s="81"/>
      <c r="B121" s="81"/>
      <c r="C121" s="82"/>
      <c r="D121" s="83"/>
      <c r="E121" s="83"/>
      <c r="F121" s="84"/>
      <c r="G121" s="85">
        <f t="shared" ref="G121" si="72">SUM(H121:N121)</f>
        <v>0</v>
      </c>
      <c r="H121" s="86">
        <f>_xlfn.IFS($E121&gt;0,VLOOKUP($F121,objets!$A$2:$L5021,6,FALSE)*$E121,$F121="",0,$E121="",VLOOKUP($F121,objets!$A$2:$L5021,6,FALSE))</f>
        <v>0</v>
      </c>
      <c r="I121" s="86">
        <f>_xlfn.IFS($E121&gt;0,VLOOKUP($F121,objets!$A$2:$L5021,6,FALSE)*$E121,$F121="",0,$E121="",VLOOKUP($F121,objets!$A$2:$L5021,6,FALSE))</f>
        <v>0</v>
      </c>
      <c r="J121" s="86">
        <f>_xlfn.IFS($E121&gt;0,VLOOKUP($F121,objets!$A$2:$L5021,6,FALSE)*$E121,$F121="",0,$E121="",VLOOKUP($F121,objets!$A$2:$L5021,6,FALSE))</f>
        <v>0</v>
      </c>
      <c r="K121" s="86">
        <f>_xlfn.IFS($E121&gt;0,VLOOKUP($F121,objets!$A$2:$L5021,6,FALSE)*$E121,$F121="",0,$E121="",VLOOKUP($F121,objets!$A$2:$L5021,6,FALSE))</f>
        <v>0</v>
      </c>
      <c r="L121" s="86">
        <f>_xlfn.IFS($E121&gt;0,VLOOKUP($F121,objets!$A$2:$L5021,6,FALSE)*$E121,$F121="",0,$E121="",VLOOKUP($F121,objets!$A$2:$L5021,6,FALSE))</f>
        <v>0</v>
      </c>
      <c r="M121" s="86">
        <f>_xlfn.IFS($E121&gt;0,VLOOKUP($F121,objets!$A$2:$L5021,6,FALSE)*$E121,$F121="",0,$E121="",VLOOKUP($F121,objets!$A$2:$L5021,6,FALSE))</f>
        <v>0</v>
      </c>
      <c r="N121" s="86">
        <f>_xlfn.IFS($E121&gt;0,VLOOKUP($F121,objets!$A$2:$L5021,6,FALSE)*$E121,$F121="",0,$E121="",VLOOKUP($F121,objets!$A$2:$L5021,6,FALSE))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ref="X121" si="73">SUMPRODUCT(H121:N121,P121:V121)/SUM(H121:N121)</f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ht="34.5" customHeight="1" x14ac:dyDescent="0.25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_xlfn.IFS($E122&gt;0,VLOOKUP($F122,objets!$A$2:$L5022,6,FALSE)*$E122,$F122="",0,$E122="",VLOOKUP($F122,objets!$A$2:$L5022,6,FALSE))</f>
        <v>0</v>
      </c>
      <c r="I122" s="86">
        <f>_xlfn.IFS($E122&gt;0,VLOOKUP($F122,objets!$A$2:$L5022,6,FALSE)*$E122,$F122="",0,$E122="",VLOOKUP($F122,objets!$A$2:$L5022,6,FALSE))</f>
        <v>0</v>
      </c>
      <c r="J122" s="86">
        <f>_xlfn.IFS($E122&gt;0,VLOOKUP($F122,objets!$A$2:$L5022,6,FALSE)*$E122,$F122="",0,$E122="",VLOOKUP($F122,objets!$A$2:$L5022,6,FALSE))</f>
        <v>0</v>
      </c>
      <c r="K122" s="86">
        <f>_xlfn.IFS($E122&gt;0,VLOOKUP($F122,objets!$A$2:$L5022,6,FALSE)*$E122,$F122="",0,$E122="",VLOOKUP($F122,objets!$A$2:$L5022,6,FALSE))</f>
        <v>0</v>
      </c>
      <c r="L122" s="86">
        <f>_xlfn.IFS($E122&gt;0,VLOOKUP($F122,objets!$A$2:$L5022,6,FALSE)*$E122,$F122="",0,$E122="",VLOOKUP($F122,objets!$A$2:$L5022,6,FALSE))</f>
        <v>0</v>
      </c>
      <c r="M122" s="86">
        <f>_xlfn.IFS($E122&gt;0,VLOOKUP($F122,objets!$A$2:$L5022,6,FALSE)*$E122,$F122="",0,$E122="",VLOOKUP($F122,objets!$A$2:$L5022,6,FALSE))</f>
        <v>0</v>
      </c>
      <c r="N122" s="86">
        <f>_xlfn.IFS($E122&gt;0,VLOOKUP($F122,objets!$A$2:$L5022,6,FALSE)*$E122,$F122="",0,$E122="",VLOOKUP($F122,objets!$A$2:$L5022,6,FALSE))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ht="34.5" customHeight="1" x14ac:dyDescent="0.25">
      <c r="A123" s="81"/>
      <c r="B123" s="81"/>
      <c r="C123" s="82"/>
      <c r="D123" s="83"/>
      <c r="E123" s="83"/>
      <c r="F123" s="84"/>
      <c r="G123" s="85">
        <f t="shared" ref="G123:G125" si="74">SUM(H123:N123)</f>
        <v>0</v>
      </c>
      <c r="H123" s="86">
        <f>_xlfn.IFS($E123&gt;0,VLOOKUP($F123,objets!$A$2:$L5023,6,FALSE)*$E123,$F123="",0,$E123="",VLOOKUP($F123,objets!$A$2:$L5023,6,FALSE))</f>
        <v>0</v>
      </c>
      <c r="I123" s="86">
        <f>_xlfn.IFS($E123&gt;0,VLOOKUP($F123,objets!$A$2:$L5023,6,FALSE)*$E123,$F123="",0,$E123="",VLOOKUP($F123,objets!$A$2:$L5023,6,FALSE))</f>
        <v>0</v>
      </c>
      <c r="J123" s="86">
        <f>_xlfn.IFS($E123&gt;0,VLOOKUP($F123,objets!$A$2:$L5023,6,FALSE)*$E123,$F123="",0,$E123="",VLOOKUP($F123,objets!$A$2:$L5023,6,FALSE))</f>
        <v>0</v>
      </c>
      <c r="K123" s="86">
        <f>_xlfn.IFS($E123&gt;0,VLOOKUP($F123,objets!$A$2:$L5023,6,FALSE)*$E123,$F123="",0,$E123="",VLOOKUP($F123,objets!$A$2:$L5023,6,FALSE))</f>
        <v>0</v>
      </c>
      <c r="L123" s="86">
        <f>_xlfn.IFS($E123&gt;0,VLOOKUP($F123,objets!$A$2:$L5023,6,FALSE)*$E123,$F123="",0,$E123="",VLOOKUP($F123,objets!$A$2:$L5023,6,FALSE))</f>
        <v>0</v>
      </c>
      <c r="M123" s="86">
        <f>_xlfn.IFS($E123&gt;0,VLOOKUP($F123,objets!$A$2:$L5023,6,FALSE)*$E123,$F123="",0,$E123="",VLOOKUP($F123,objets!$A$2:$L5023,6,FALSE))</f>
        <v>0</v>
      </c>
      <c r="N123" s="86">
        <f>_xlfn.IFS($E123&gt;0,VLOOKUP($F123,objets!$A$2:$L5023,6,FALSE)*$E123,$F123="",0,$E123="",VLOOKUP($F123,objets!$A$2:$L5023,6,FALSE))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:X127" si="75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ht="34.5" customHeight="1" x14ac:dyDescent="0.25">
      <c r="A124" s="81"/>
      <c r="B124" s="81"/>
      <c r="C124" s="82"/>
      <c r="D124" s="83"/>
      <c r="E124" s="83"/>
      <c r="F124" s="84"/>
      <c r="G124" s="85">
        <f t="shared" si="74"/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 t="shared" si="75"/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ht="34.5" customHeight="1" x14ac:dyDescent="0.25">
      <c r="A125" s="81"/>
      <c r="B125" s="81"/>
      <c r="C125" s="82"/>
      <c r="D125" s="83"/>
      <c r="E125" s="83"/>
      <c r="F125" s="84"/>
      <c r="G125" s="85">
        <f t="shared" si="74"/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si="75"/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ht="34.5" customHeight="1" x14ac:dyDescent="0.25">
      <c r="A126" s="81"/>
      <c r="B126" s="81"/>
      <c r="C126" s="82"/>
      <c r="D126" s="83"/>
      <c r="E126" s="83"/>
      <c r="F126" s="84"/>
      <c r="G126" s="85">
        <f t="shared" ref="G126:G127" si="76">SUM(H126:N126)</f>
        <v>0</v>
      </c>
      <c r="H126" s="86">
        <f>_xlfn.IFS($E126&gt;0,VLOOKUP($F126,objets!$A$2:$L5018,6,FALSE)*$E126,$F126="",0,$E126="",VLOOKUP($F126,objets!$A$2:$L5018,6,FALSE))</f>
        <v>0</v>
      </c>
      <c r="I126" s="86">
        <f>_xlfn.IFS($E126&gt;0,VLOOKUP($F126,objets!$A$2:$L5018,6,FALSE)*$E126,$F126="",0,$E126="",VLOOKUP($F126,objets!$A$2:$L5018,6,FALSE))</f>
        <v>0</v>
      </c>
      <c r="J126" s="86">
        <f>_xlfn.IFS($E126&gt;0,VLOOKUP($F126,objets!$A$2:$L5018,6,FALSE)*$E126,$F126="",0,$E126="",VLOOKUP($F126,objets!$A$2:$L5018,6,FALSE))</f>
        <v>0</v>
      </c>
      <c r="K126" s="86">
        <f>_xlfn.IFS($E126&gt;0,VLOOKUP($F126,objets!$A$2:$L5018,6,FALSE)*$E126,$F126="",0,$E126="",VLOOKUP($F126,objets!$A$2:$L5018,6,FALSE))</f>
        <v>0</v>
      </c>
      <c r="L126" s="86">
        <f>_xlfn.IFS($E126&gt;0,VLOOKUP($F126,objets!$A$2:$L5018,6,FALSE)*$E126,$F126="",0,$E126="",VLOOKUP($F126,objets!$A$2:$L5018,6,FALSE))</f>
        <v>0</v>
      </c>
      <c r="M126" s="86">
        <f>_xlfn.IFS($E126&gt;0,VLOOKUP($F126,objets!$A$2:$L5018,6,FALSE)*$E126,$F126="",0,$E126="",VLOOKUP($F126,objets!$A$2:$L5018,6,FALSE))</f>
        <v>0</v>
      </c>
      <c r="N126" s="86">
        <f>_xlfn.IFS($E126&gt;0,VLOOKUP($F126,objets!$A$2:$L5018,6,FALSE)*$E126,$F126="",0,$E126="",VLOOKUP($F126,objets!$A$2:$L5018,6,FALSE))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ht="34.5" customHeight="1" x14ac:dyDescent="0.25">
      <c r="A127" s="81"/>
      <c r="B127" s="81"/>
      <c r="C127" s="82"/>
      <c r="D127" s="83"/>
      <c r="E127" s="83"/>
      <c r="F127" s="84"/>
      <c r="G127" s="85">
        <f t="shared" si="76"/>
        <v>0</v>
      </c>
      <c r="H127" s="86">
        <f>_xlfn.IFS($E127&gt;0,VLOOKUP($F127,objets!$A$2:$L5027,6,FALSE)*$E127,$F127="",0,$E127="",VLOOKUP($F127,objets!$A$2:$L5027,6,FALSE))</f>
        <v>0</v>
      </c>
      <c r="I127" s="86">
        <f>_xlfn.IFS($E127&gt;0,VLOOKUP($F127,objets!$A$2:$L5027,6,FALSE)*$E127,$F127="",0,$E127="",VLOOKUP($F127,objets!$A$2:$L5027,6,FALSE))</f>
        <v>0</v>
      </c>
      <c r="J127" s="86">
        <f>_xlfn.IFS($E127&gt;0,VLOOKUP($F127,objets!$A$2:$L5027,6,FALSE)*$E127,$F127="",0,$E127="",VLOOKUP($F127,objets!$A$2:$L5027,6,FALSE))</f>
        <v>0</v>
      </c>
      <c r="K127" s="86">
        <f>_xlfn.IFS($E127&gt;0,VLOOKUP($F127,objets!$A$2:$L5027,6,FALSE)*$E127,$F127="",0,$E127="",VLOOKUP($F127,objets!$A$2:$L5027,6,FALSE))</f>
        <v>0</v>
      </c>
      <c r="L127" s="86">
        <f>_xlfn.IFS($E127&gt;0,VLOOKUP($F127,objets!$A$2:$L5027,6,FALSE)*$E127,$F127="",0,$E127="",VLOOKUP($F127,objets!$A$2:$L5027,6,FALSE))</f>
        <v>0</v>
      </c>
      <c r="M127" s="86">
        <f>_xlfn.IFS($E127&gt;0,VLOOKUP($F127,objets!$A$2:$L5027,6,FALSE)*$E127,$F127="",0,$E127="",VLOOKUP($F127,objets!$A$2:$L5027,6,FALSE))</f>
        <v>0</v>
      </c>
      <c r="N127" s="86">
        <f>_xlfn.IFS($E127&gt;0,VLOOKUP($F127,objets!$A$2:$L5027,6,FALSE)*$E127,$F127="",0,$E127="",VLOOKUP($F127,objets!$A$2:$L5027,6,FALSE))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ht="34.5" customHeight="1" x14ac:dyDescent="0.25">
      <c r="A128" s="81"/>
      <c r="B128" s="81"/>
      <c r="C128" s="82"/>
      <c r="D128" s="83"/>
      <c r="E128" s="83"/>
      <c r="F128" s="97"/>
      <c r="G128" s="85">
        <f>SUM(H128:N128)</f>
        <v>0</v>
      </c>
      <c r="H128" s="86">
        <f>_xlfn.IFS($E128&gt;0,VLOOKUP($F128,objets!$A$2:$L5028,6,FALSE)*$E128,$F128="",0,$E128="",VLOOKUP($F128,objets!$A$2:$L5028,6,FALSE))</f>
        <v>0</v>
      </c>
      <c r="I128" s="86">
        <f>_xlfn.IFS($E128&gt;0,VLOOKUP($F128,objets!$A$2:$L5028,6,FALSE)*$E128,$F128="",0,$E128="",VLOOKUP($F128,objets!$A$2:$L5028,6,FALSE))</f>
        <v>0</v>
      </c>
      <c r="J128" s="86">
        <f>_xlfn.IFS($E128&gt;0,VLOOKUP($F128,objets!$A$2:$L5028,6,FALSE)*$E128,$F128="",0,$E128="",VLOOKUP($F128,objets!$A$2:$L5028,6,FALSE))</f>
        <v>0</v>
      </c>
      <c r="K128" s="86">
        <f>_xlfn.IFS($E128&gt;0,VLOOKUP($F128,objets!$A$2:$L5028,6,FALSE)*$E128,$F128="",0,$E128="",VLOOKUP($F128,objets!$A$2:$L5028,6,FALSE))</f>
        <v>0</v>
      </c>
      <c r="L128" s="86">
        <f>_xlfn.IFS($E128&gt;0,VLOOKUP($F128,objets!$A$2:$L5028,6,FALSE)*$E128,$F128="",0,$E128="",VLOOKUP($F128,objets!$A$2:$L5028,6,FALSE))</f>
        <v>0</v>
      </c>
      <c r="M128" s="86">
        <f>_xlfn.IFS($E128&gt;0,VLOOKUP($F128,objets!$A$2:$L5028,6,FALSE)*$E128,$F128="",0,$E128="",VLOOKUP($F128,objets!$A$2:$L5028,6,FALSE))</f>
        <v>0</v>
      </c>
      <c r="N128" s="86">
        <f>_xlfn.IFS($E128&gt;0,VLOOKUP($F128,objets!$A$2:$L5028,6,FALSE)*$E128,$F128="",0,$E128="",VLOOKUP($F128,objets!$A$2:$L5028,6,FALSE))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>SUMPRODUCT(H128:N128,P128:V128)/SUM(H128:N128)</f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ht="34.5" customHeight="1" x14ac:dyDescent="0.25">
      <c r="A129" s="81"/>
      <c r="B129" s="81"/>
      <c r="C129" s="82"/>
      <c r="D129" s="83"/>
      <c r="E129" s="83"/>
      <c r="F129" s="84"/>
      <c r="G129" s="85">
        <f t="shared" ref="G129:G131" si="77">SUM(H129:N129)</f>
        <v>0</v>
      </c>
      <c r="H129" s="86">
        <f>_xlfn.IFS($E129&gt;0,VLOOKUP($F129,objets!$A$2:$L5029,6,FALSE)*$E129,$F129="",0,$E129="",VLOOKUP($F129,objets!$A$2:$L5029,6,FALSE))</f>
        <v>0</v>
      </c>
      <c r="I129" s="86">
        <f>_xlfn.IFS($E129&gt;0,VLOOKUP($F129,objets!$A$2:$L5029,6,FALSE)*$E129,$F129="",0,$E129="",VLOOKUP($F129,objets!$A$2:$L5029,6,FALSE))</f>
        <v>0</v>
      </c>
      <c r="J129" s="86">
        <f>_xlfn.IFS($E129&gt;0,VLOOKUP($F129,objets!$A$2:$L5029,6,FALSE)*$E129,$F129="",0,$E129="",VLOOKUP($F129,objets!$A$2:$L5029,6,FALSE))</f>
        <v>0</v>
      </c>
      <c r="K129" s="86">
        <f>_xlfn.IFS($E129&gt;0,VLOOKUP($F129,objets!$A$2:$L5029,6,FALSE)*$E129,$F129="",0,$E129="",VLOOKUP($F129,objets!$A$2:$L5029,6,FALSE))</f>
        <v>0</v>
      </c>
      <c r="L129" s="86">
        <f>_xlfn.IFS($E129&gt;0,VLOOKUP($F129,objets!$A$2:$L5029,6,FALSE)*$E129,$F129="",0,$E129="",VLOOKUP($F129,objets!$A$2:$L5029,6,FALSE))</f>
        <v>0</v>
      </c>
      <c r="M129" s="86">
        <f>_xlfn.IFS($E129&gt;0,VLOOKUP($F129,objets!$A$2:$L5029,6,FALSE)*$E129,$F129="",0,$E129="",VLOOKUP($F129,objets!$A$2:$L5029,6,FALSE))</f>
        <v>0</v>
      </c>
      <c r="N129" s="86">
        <f>_xlfn.IFS($E129&gt;0,VLOOKUP($F129,objets!$A$2:$L5029,6,FALSE)*$E129,$F129="",0,$E129="",VLOOKUP($F129,objets!$A$2:$L5029,6,FALSE))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ref="X129:X131" si="78">SUMPRODUCT(H129:N129,P129:V129)/SUM(H129:N129)</f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ht="34.5" customHeight="1" x14ac:dyDescent="0.25">
      <c r="A130" s="81"/>
      <c r="B130" s="81"/>
      <c r="C130" s="82"/>
      <c r="D130" s="83"/>
      <c r="E130" s="83"/>
      <c r="F130" s="84"/>
      <c r="G130" s="85">
        <f t="shared" si="77"/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 t="shared" si="78"/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ht="34.5" customHeight="1" x14ac:dyDescent="0.25">
      <c r="A131" s="81"/>
      <c r="B131" s="81"/>
      <c r="C131" s="82"/>
      <c r="D131" s="83"/>
      <c r="E131" s="83"/>
      <c r="F131" s="84"/>
      <c r="G131" s="85">
        <f t="shared" si="77"/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si="78"/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ht="34.5" customHeight="1" x14ac:dyDescent="0.25">
      <c r="A132" s="81"/>
      <c r="B132" s="81"/>
      <c r="C132" s="82"/>
      <c r="D132" s="83"/>
      <c r="E132" s="83"/>
      <c r="F132" s="97"/>
      <c r="G132" s="85">
        <f>SUM(H132:N132)</f>
        <v>0</v>
      </c>
      <c r="H132" s="86">
        <f>_xlfn.IFS($E132&gt;0,VLOOKUP($F132,objets!$A$2:$L5032,6,FALSE)*$E132,$F132="",0,$E132="",VLOOKUP($F132,objets!$A$2:$L5032,6,FALSE))</f>
        <v>0</v>
      </c>
      <c r="I132" s="86">
        <f>_xlfn.IFS($E132&gt;0,VLOOKUP($F132,objets!$A$2:$L5032,6,FALSE)*$E132,$F132="",0,$E132="",VLOOKUP($F132,objets!$A$2:$L5032,6,FALSE))</f>
        <v>0</v>
      </c>
      <c r="J132" s="86">
        <f>_xlfn.IFS($E132&gt;0,VLOOKUP($F132,objets!$A$2:$L5032,6,FALSE)*$E132,$F132="",0,$E132="",VLOOKUP($F132,objets!$A$2:$L5032,6,FALSE))</f>
        <v>0</v>
      </c>
      <c r="K132" s="86">
        <f>_xlfn.IFS($E132&gt;0,VLOOKUP($F132,objets!$A$2:$L5032,6,FALSE)*$E132,$F132="",0,$E132="",VLOOKUP($F132,objets!$A$2:$L5032,6,FALSE))</f>
        <v>0</v>
      </c>
      <c r="L132" s="86">
        <f>_xlfn.IFS($E132&gt;0,VLOOKUP($F132,objets!$A$2:$L5032,6,FALSE)*$E132,$F132="",0,$E132="",VLOOKUP($F132,objets!$A$2:$L5032,6,FALSE))</f>
        <v>0</v>
      </c>
      <c r="M132" s="86">
        <f>_xlfn.IFS($E132&gt;0,VLOOKUP($F132,objets!$A$2:$L5032,6,FALSE)*$E132,$F132="",0,$E132="",VLOOKUP($F132,objets!$A$2:$L5032,6,FALSE))</f>
        <v>0</v>
      </c>
      <c r="N132" s="86">
        <f>_xlfn.IFS($E132&gt;0,VLOOKUP($F132,objets!$A$2:$L5032,6,FALSE)*$E132,$F132="",0,$E132="",VLOOKUP($F132,objets!$A$2:$L5032,6,FALSE))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>SUMPRODUCT(H132:N132,P132:V132)/SUM(H132:N132)</f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ht="34.5" customHeight="1" x14ac:dyDescent="0.25">
      <c r="A133" s="81"/>
      <c r="B133" s="81"/>
      <c r="C133" s="82"/>
      <c r="D133" s="83"/>
      <c r="E133" s="83"/>
      <c r="F133" s="84"/>
      <c r="G133" s="85">
        <f t="shared" ref="G133" si="79">SUM(H133:N133)</f>
        <v>0</v>
      </c>
      <c r="H133" s="86">
        <f>_xlfn.IFS($E133&gt;0,VLOOKUP($F133,objets!$A$2:$L5033,6,FALSE)*$E133,$F133="",0,$E133="",VLOOKUP($F133,objets!$A$2:$L5033,6,FALSE))</f>
        <v>0</v>
      </c>
      <c r="I133" s="86">
        <f>_xlfn.IFS($E133&gt;0,VLOOKUP($F133,objets!$A$2:$L5033,6,FALSE)*$E133,$F133="",0,$E133="",VLOOKUP($F133,objets!$A$2:$L5033,6,FALSE))</f>
        <v>0</v>
      </c>
      <c r="J133" s="86">
        <f>_xlfn.IFS($E133&gt;0,VLOOKUP($F133,objets!$A$2:$L5033,6,FALSE)*$E133,$F133="",0,$E133="",VLOOKUP($F133,objets!$A$2:$L5033,6,FALSE))</f>
        <v>0</v>
      </c>
      <c r="K133" s="86">
        <f>_xlfn.IFS($E133&gt;0,VLOOKUP($F133,objets!$A$2:$L5033,6,FALSE)*$E133,$F133="",0,$E133="",VLOOKUP($F133,objets!$A$2:$L5033,6,FALSE))</f>
        <v>0</v>
      </c>
      <c r="L133" s="86">
        <f>_xlfn.IFS($E133&gt;0,VLOOKUP($F133,objets!$A$2:$L5033,6,FALSE)*$E133,$F133="",0,$E133="",VLOOKUP($F133,objets!$A$2:$L5033,6,FALSE))</f>
        <v>0</v>
      </c>
      <c r="M133" s="86">
        <f>_xlfn.IFS($E133&gt;0,VLOOKUP($F133,objets!$A$2:$L5033,6,FALSE)*$E133,$F133="",0,$E133="",VLOOKUP($F133,objets!$A$2:$L5033,6,FALSE))</f>
        <v>0</v>
      </c>
      <c r="N133" s="86">
        <f>_xlfn.IFS($E133&gt;0,VLOOKUP($F133,objets!$A$2:$L5033,6,FALSE)*$E133,$F133="",0,$E133="",VLOOKUP($F133,objets!$A$2:$L5033,6,FALSE))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ref="X133" si="80">SUMPRODUCT(H133:N133,P133:V133)/SUM(H133:N133)</f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ht="34.5" customHeight="1" x14ac:dyDescent="0.25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_xlfn.IFS($E134&gt;0,VLOOKUP($F134,objets!$A$2:$L5034,6,FALSE)*$E134,$F134="",0,$E134="",VLOOKUP($F134,objets!$A$2:$L5034,6,FALSE))</f>
        <v>0</v>
      </c>
      <c r="I134" s="86">
        <f>_xlfn.IFS($E134&gt;0,VLOOKUP($F134,objets!$A$2:$L5034,6,FALSE)*$E134,$F134="",0,$E134="",VLOOKUP($F134,objets!$A$2:$L5034,6,FALSE))</f>
        <v>0</v>
      </c>
      <c r="J134" s="86">
        <f>_xlfn.IFS($E134&gt;0,VLOOKUP($F134,objets!$A$2:$L5034,6,FALSE)*$E134,$F134="",0,$E134="",VLOOKUP($F134,objets!$A$2:$L5034,6,FALSE))</f>
        <v>0</v>
      </c>
      <c r="K134" s="86">
        <f>_xlfn.IFS($E134&gt;0,VLOOKUP($F134,objets!$A$2:$L5034,6,FALSE)*$E134,$F134="",0,$E134="",VLOOKUP($F134,objets!$A$2:$L5034,6,FALSE))</f>
        <v>0</v>
      </c>
      <c r="L134" s="86">
        <f>_xlfn.IFS($E134&gt;0,VLOOKUP($F134,objets!$A$2:$L5034,6,FALSE)*$E134,$F134="",0,$E134="",VLOOKUP($F134,objets!$A$2:$L5034,6,FALSE))</f>
        <v>0</v>
      </c>
      <c r="M134" s="86">
        <f>_xlfn.IFS($E134&gt;0,VLOOKUP($F134,objets!$A$2:$L5034,6,FALSE)*$E134,$F134="",0,$E134="",VLOOKUP($F134,objets!$A$2:$L5034,6,FALSE))</f>
        <v>0</v>
      </c>
      <c r="N134" s="86">
        <f>_xlfn.IFS($E134&gt;0,VLOOKUP($F134,objets!$A$2:$L5034,6,FALSE)*$E134,$F134="",0,$E134="",VLOOKUP($F134,objets!$A$2:$L5034,6,FALSE))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ht="34.5" customHeight="1" x14ac:dyDescent="0.25">
      <c r="A135" s="81"/>
      <c r="B135" s="81"/>
      <c r="C135" s="82"/>
      <c r="D135" s="83"/>
      <c r="E135" s="83"/>
      <c r="F135" s="84"/>
      <c r="G135" s="85">
        <f t="shared" ref="G135:G137" si="81">SUM(H135:N135)</f>
        <v>0</v>
      </c>
      <c r="H135" s="86">
        <f>_xlfn.IFS($E135&gt;0,VLOOKUP($F135,objets!$A$2:$L5035,6,FALSE)*$E135,$F135="",0,$E135="",VLOOKUP($F135,objets!$A$2:$L5035,6,FALSE))</f>
        <v>0</v>
      </c>
      <c r="I135" s="86">
        <f>_xlfn.IFS($E135&gt;0,VLOOKUP($F135,objets!$A$2:$L5035,6,FALSE)*$E135,$F135="",0,$E135="",VLOOKUP($F135,objets!$A$2:$L5035,6,FALSE))</f>
        <v>0</v>
      </c>
      <c r="J135" s="86">
        <f>_xlfn.IFS($E135&gt;0,VLOOKUP($F135,objets!$A$2:$L5035,6,FALSE)*$E135,$F135="",0,$E135="",VLOOKUP($F135,objets!$A$2:$L5035,6,FALSE))</f>
        <v>0</v>
      </c>
      <c r="K135" s="86">
        <f>_xlfn.IFS($E135&gt;0,VLOOKUP($F135,objets!$A$2:$L5035,6,FALSE)*$E135,$F135="",0,$E135="",VLOOKUP($F135,objets!$A$2:$L5035,6,FALSE))</f>
        <v>0</v>
      </c>
      <c r="L135" s="86">
        <f>_xlfn.IFS($E135&gt;0,VLOOKUP($F135,objets!$A$2:$L5035,6,FALSE)*$E135,$F135="",0,$E135="",VLOOKUP($F135,objets!$A$2:$L5035,6,FALSE))</f>
        <v>0</v>
      </c>
      <c r="M135" s="86">
        <f>_xlfn.IFS($E135&gt;0,VLOOKUP($F135,objets!$A$2:$L5035,6,FALSE)*$E135,$F135="",0,$E135="",VLOOKUP($F135,objets!$A$2:$L5035,6,FALSE))</f>
        <v>0</v>
      </c>
      <c r="N135" s="86">
        <f>_xlfn.IFS($E135&gt;0,VLOOKUP($F135,objets!$A$2:$L5035,6,FALSE)*$E135,$F135="",0,$E135="",VLOOKUP($F135,objets!$A$2:$L5035,6,FALSE))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:X137" si="82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ht="34.5" customHeight="1" x14ac:dyDescent="0.25">
      <c r="A136" s="81"/>
      <c r="B136" s="81"/>
      <c r="C136" s="82"/>
      <c r="D136" s="83"/>
      <c r="E136" s="83"/>
      <c r="F136" s="84"/>
      <c r="G136" s="85">
        <f t="shared" si="81"/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 t="shared" si="82"/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ht="34.5" customHeight="1" x14ac:dyDescent="0.25">
      <c r="A137" s="81"/>
      <c r="B137" s="81"/>
      <c r="C137" s="82"/>
      <c r="D137" s="83"/>
      <c r="E137" s="83"/>
      <c r="F137" s="84"/>
      <c r="G137" s="85">
        <f t="shared" si="81"/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si="82"/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ht="34.5" customHeight="1" x14ac:dyDescent="0.25">
      <c r="A138" s="81"/>
      <c r="B138" s="81"/>
      <c r="C138" s="82"/>
      <c r="D138" s="83"/>
      <c r="E138" s="83"/>
      <c r="F138" s="97"/>
      <c r="G138" s="85">
        <f>SUM(H138:N138)</f>
        <v>0</v>
      </c>
      <c r="H138" s="86">
        <f>_xlfn.IFS($E138&gt;0,VLOOKUP($F138,objets!$A$2:$L5038,6,FALSE)*$E138,$F138="",0,$E138="",VLOOKUP($F138,objets!$A$2:$L5038,6,FALSE))</f>
        <v>0</v>
      </c>
      <c r="I138" s="86">
        <f>_xlfn.IFS($E138&gt;0,VLOOKUP($F138,objets!$A$2:$L5038,6,FALSE)*$E138,$F138="",0,$E138="",VLOOKUP($F138,objets!$A$2:$L5038,6,FALSE))</f>
        <v>0</v>
      </c>
      <c r="J138" s="86">
        <f>_xlfn.IFS($E138&gt;0,VLOOKUP($F138,objets!$A$2:$L5038,6,FALSE)*$E138,$F138="",0,$E138="",VLOOKUP($F138,objets!$A$2:$L5038,6,FALSE))</f>
        <v>0</v>
      </c>
      <c r="K138" s="86">
        <f>_xlfn.IFS($E138&gt;0,VLOOKUP($F138,objets!$A$2:$L5038,6,FALSE)*$E138,$F138="",0,$E138="",VLOOKUP($F138,objets!$A$2:$L5038,6,FALSE))</f>
        <v>0</v>
      </c>
      <c r="L138" s="86">
        <f>_xlfn.IFS($E138&gt;0,VLOOKUP($F138,objets!$A$2:$L5038,6,FALSE)*$E138,$F138="",0,$E138="",VLOOKUP($F138,objets!$A$2:$L5038,6,FALSE))</f>
        <v>0</v>
      </c>
      <c r="M138" s="86">
        <f>_xlfn.IFS($E138&gt;0,VLOOKUP($F138,objets!$A$2:$L5038,6,FALSE)*$E138,$F138="",0,$E138="",VLOOKUP($F138,objets!$A$2:$L5038,6,FALSE))</f>
        <v>0</v>
      </c>
      <c r="N138" s="86">
        <f>_xlfn.IFS($E138&gt;0,VLOOKUP($F138,objets!$A$2:$L5038,6,FALSE)*$E138,$F138="",0,$E138="",VLOOKUP($F138,objets!$A$2:$L5038,6,FALSE))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>SUMPRODUCT(H138:N138,P138:V138)/SUM(H138:N138)</f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ht="34.5" customHeight="1" x14ac:dyDescent="0.25">
      <c r="A139" s="81"/>
      <c r="B139" s="81"/>
      <c r="C139" s="82"/>
      <c r="D139" s="83"/>
      <c r="E139" s="83"/>
      <c r="F139" s="84"/>
      <c r="G139" s="85">
        <f t="shared" ref="G139" si="83">SUM(H139:N139)</f>
        <v>0</v>
      </c>
      <c r="H139" s="86">
        <f>_xlfn.IFS($E139&gt;0,VLOOKUP($F139,objets!$A$2:$L5039,6,FALSE)*$E139,$F139="",0,$E139="",VLOOKUP($F139,objets!$A$2:$L5039,6,FALSE))</f>
        <v>0</v>
      </c>
      <c r="I139" s="86">
        <f>_xlfn.IFS($E139&gt;0,VLOOKUP($F139,objets!$A$2:$L5039,6,FALSE)*$E139,$F139="",0,$E139="",VLOOKUP($F139,objets!$A$2:$L5039,6,FALSE))</f>
        <v>0</v>
      </c>
      <c r="J139" s="86">
        <f>_xlfn.IFS($E139&gt;0,VLOOKUP($F139,objets!$A$2:$L5039,6,FALSE)*$E139,$F139="",0,$E139="",VLOOKUP($F139,objets!$A$2:$L5039,6,FALSE))</f>
        <v>0</v>
      </c>
      <c r="K139" s="86">
        <f>_xlfn.IFS($E139&gt;0,VLOOKUP($F139,objets!$A$2:$L5039,6,FALSE)*$E139,$F139="",0,$E139="",VLOOKUP($F139,objets!$A$2:$L5039,6,FALSE))</f>
        <v>0</v>
      </c>
      <c r="L139" s="86">
        <f>_xlfn.IFS($E139&gt;0,VLOOKUP($F139,objets!$A$2:$L5039,6,FALSE)*$E139,$F139="",0,$E139="",VLOOKUP($F139,objets!$A$2:$L5039,6,FALSE))</f>
        <v>0</v>
      </c>
      <c r="M139" s="86">
        <f>_xlfn.IFS($E139&gt;0,VLOOKUP($F139,objets!$A$2:$L5039,6,FALSE)*$E139,$F139="",0,$E139="",VLOOKUP($F139,objets!$A$2:$L5039,6,FALSE))</f>
        <v>0</v>
      </c>
      <c r="N139" s="86">
        <f>_xlfn.IFS($E139&gt;0,VLOOKUP($F139,objets!$A$2:$L5039,6,FALSE)*$E139,$F139="",0,$E139="",VLOOKUP($F139,objets!$A$2:$L5039,6,FALSE))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ref="X139" si="84">SUMPRODUCT(H139:N139,P139:V139)/SUM(H139:N139)</f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ht="34.5" customHeight="1" x14ac:dyDescent="0.25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_xlfn.IFS($E140&gt;0,VLOOKUP($F140,objets!$A$2:$L5040,6,FALSE)*$E140,$F140="",0,$E140="",VLOOKUP($F140,objets!$A$2:$L5040,6,FALSE))</f>
        <v>0</v>
      </c>
      <c r="I140" s="86">
        <f>_xlfn.IFS($E140&gt;0,VLOOKUP($F140,objets!$A$2:$L5040,6,FALSE)*$E140,$F140="",0,$E140="",VLOOKUP($F140,objets!$A$2:$L5040,6,FALSE))</f>
        <v>0</v>
      </c>
      <c r="J140" s="86">
        <f>_xlfn.IFS($E140&gt;0,VLOOKUP($F140,objets!$A$2:$L5040,6,FALSE)*$E140,$F140="",0,$E140="",VLOOKUP($F140,objets!$A$2:$L5040,6,FALSE))</f>
        <v>0</v>
      </c>
      <c r="K140" s="86">
        <f>_xlfn.IFS($E140&gt;0,VLOOKUP($F140,objets!$A$2:$L5040,6,FALSE)*$E140,$F140="",0,$E140="",VLOOKUP($F140,objets!$A$2:$L5040,6,FALSE))</f>
        <v>0</v>
      </c>
      <c r="L140" s="86">
        <f>_xlfn.IFS($E140&gt;0,VLOOKUP($F140,objets!$A$2:$L5040,6,FALSE)*$E140,$F140="",0,$E140="",VLOOKUP($F140,objets!$A$2:$L5040,6,FALSE))</f>
        <v>0</v>
      </c>
      <c r="M140" s="86">
        <f>_xlfn.IFS($E140&gt;0,VLOOKUP($F140,objets!$A$2:$L5040,6,FALSE)*$E140,$F140="",0,$E140="",VLOOKUP($F140,objets!$A$2:$L5040,6,FALSE))</f>
        <v>0</v>
      </c>
      <c r="N140" s="86">
        <f>_xlfn.IFS($E140&gt;0,VLOOKUP($F140,objets!$A$2:$L5040,6,FALSE)*$E140,$F140="",0,$E140="",VLOOKUP($F140,objets!$A$2:$L5040,6,FALSE))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ht="34.5" customHeight="1" x14ac:dyDescent="0.25">
      <c r="A141" s="81"/>
      <c r="B141" s="81"/>
      <c r="C141" s="82"/>
      <c r="D141" s="83"/>
      <c r="E141" s="83"/>
      <c r="F141" s="84"/>
      <c r="G141" s="85">
        <f t="shared" ref="G141:G143" si="85">SUM(H141:N141)</f>
        <v>0</v>
      </c>
      <c r="H141" s="86">
        <f>_xlfn.IFS($E141&gt;0,VLOOKUP($F141,objets!$A$2:$L5041,6,FALSE)*$E141,$F141="",0,$E141="",VLOOKUP($F141,objets!$A$2:$L5041,6,FALSE))</f>
        <v>0</v>
      </c>
      <c r="I141" s="86">
        <f>_xlfn.IFS($E141&gt;0,VLOOKUP($F141,objets!$A$2:$L5041,6,FALSE)*$E141,$F141="",0,$E141="",VLOOKUP($F141,objets!$A$2:$L5041,6,FALSE))</f>
        <v>0</v>
      </c>
      <c r="J141" s="86">
        <f>_xlfn.IFS($E141&gt;0,VLOOKUP($F141,objets!$A$2:$L5041,6,FALSE)*$E141,$F141="",0,$E141="",VLOOKUP($F141,objets!$A$2:$L5041,6,FALSE))</f>
        <v>0</v>
      </c>
      <c r="K141" s="86">
        <f>_xlfn.IFS($E141&gt;0,VLOOKUP($F141,objets!$A$2:$L5041,6,FALSE)*$E141,$F141="",0,$E141="",VLOOKUP($F141,objets!$A$2:$L5041,6,FALSE))</f>
        <v>0</v>
      </c>
      <c r="L141" s="86">
        <f>_xlfn.IFS($E141&gt;0,VLOOKUP($F141,objets!$A$2:$L5041,6,FALSE)*$E141,$F141="",0,$E141="",VLOOKUP($F141,objets!$A$2:$L5041,6,FALSE))</f>
        <v>0</v>
      </c>
      <c r="M141" s="86">
        <f>_xlfn.IFS($E141&gt;0,VLOOKUP($F141,objets!$A$2:$L5041,6,FALSE)*$E141,$F141="",0,$E141="",VLOOKUP($F141,objets!$A$2:$L5041,6,FALSE))</f>
        <v>0</v>
      </c>
      <c r="N141" s="86">
        <f>_xlfn.IFS($E141&gt;0,VLOOKUP($F141,objets!$A$2:$L5041,6,FALSE)*$E141,$F141="",0,$E141="",VLOOKUP($F141,objets!$A$2:$L5041,6,FALSE))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:X143" si="86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ht="34.5" customHeight="1" x14ac:dyDescent="0.25">
      <c r="A142" s="81"/>
      <c r="B142" s="81"/>
      <c r="C142" s="82"/>
      <c r="D142" s="83"/>
      <c r="E142" s="83"/>
      <c r="F142" s="84"/>
      <c r="G142" s="85">
        <f t="shared" si="85"/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 t="shared" si="86"/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ht="34.5" customHeight="1" x14ac:dyDescent="0.25">
      <c r="A143" s="81"/>
      <c r="B143" s="81"/>
      <c r="C143" s="82"/>
      <c r="D143" s="83"/>
      <c r="E143" s="83"/>
      <c r="F143" s="84"/>
      <c r="G143" s="85">
        <f t="shared" si="85"/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si="86"/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ht="34.5" customHeight="1" x14ac:dyDescent="0.25">
      <c r="A144" s="81"/>
      <c r="B144" s="81"/>
      <c r="C144" s="82"/>
      <c r="D144" s="83"/>
      <c r="E144" s="83"/>
      <c r="F144" s="97"/>
      <c r="G144" s="85">
        <f>SUM(H144:N144)</f>
        <v>0</v>
      </c>
      <c r="H144" s="86">
        <f>_xlfn.IFS($E144&gt;0,VLOOKUP($F144,objets!$A$2:$L5044,6,FALSE)*$E144,$F144="",0,$E144="",VLOOKUP($F144,objets!$A$2:$L5044,6,FALSE))</f>
        <v>0</v>
      </c>
      <c r="I144" s="86">
        <f>_xlfn.IFS($E144&gt;0,VLOOKUP($F144,objets!$A$2:$L5044,6,FALSE)*$E144,$F144="",0,$E144="",VLOOKUP($F144,objets!$A$2:$L5044,6,FALSE))</f>
        <v>0</v>
      </c>
      <c r="J144" s="86">
        <f>_xlfn.IFS($E144&gt;0,VLOOKUP($F144,objets!$A$2:$L5044,6,FALSE)*$E144,$F144="",0,$E144="",VLOOKUP($F144,objets!$A$2:$L5044,6,FALSE))</f>
        <v>0</v>
      </c>
      <c r="K144" s="86">
        <f>_xlfn.IFS($E144&gt;0,VLOOKUP($F144,objets!$A$2:$L5044,6,FALSE)*$E144,$F144="",0,$E144="",VLOOKUP($F144,objets!$A$2:$L5044,6,FALSE))</f>
        <v>0</v>
      </c>
      <c r="L144" s="86">
        <f>_xlfn.IFS($E144&gt;0,VLOOKUP($F144,objets!$A$2:$L5044,6,FALSE)*$E144,$F144="",0,$E144="",VLOOKUP($F144,objets!$A$2:$L5044,6,FALSE))</f>
        <v>0</v>
      </c>
      <c r="M144" s="86">
        <f>_xlfn.IFS($E144&gt;0,VLOOKUP($F144,objets!$A$2:$L5044,6,FALSE)*$E144,$F144="",0,$E144="",VLOOKUP($F144,objets!$A$2:$L5044,6,FALSE))</f>
        <v>0</v>
      </c>
      <c r="N144" s="86">
        <f>_xlfn.IFS($E144&gt;0,VLOOKUP($F144,objets!$A$2:$L5044,6,FALSE)*$E144,$F144="",0,$E144="",VLOOKUP($F144,objets!$A$2:$L5044,6,FALSE))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>SUMPRODUCT(H144:N144,P144:V144)/SUM(H144:N144)</f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ht="34.5" customHeight="1" x14ac:dyDescent="0.25">
      <c r="A145" s="81"/>
      <c r="B145" s="81"/>
      <c r="C145" s="82"/>
      <c r="D145" s="83"/>
      <c r="E145" s="83"/>
      <c r="F145" s="84"/>
      <c r="G145" s="85">
        <f t="shared" ref="G145" si="87">SUM(H145:N145)</f>
        <v>0</v>
      </c>
      <c r="H145" s="86">
        <f>_xlfn.IFS($E145&gt;0,VLOOKUP($F145,objets!$A$2:$L5045,6,FALSE)*$E145,$F145="",0,$E145="",VLOOKUP($F145,objets!$A$2:$L5045,6,FALSE))</f>
        <v>0</v>
      </c>
      <c r="I145" s="86">
        <f>_xlfn.IFS($E145&gt;0,VLOOKUP($F145,objets!$A$2:$L5045,6,FALSE)*$E145,$F145="",0,$E145="",VLOOKUP($F145,objets!$A$2:$L5045,6,FALSE))</f>
        <v>0</v>
      </c>
      <c r="J145" s="86">
        <f>_xlfn.IFS($E145&gt;0,VLOOKUP($F145,objets!$A$2:$L5045,6,FALSE)*$E145,$F145="",0,$E145="",VLOOKUP($F145,objets!$A$2:$L5045,6,FALSE))</f>
        <v>0</v>
      </c>
      <c r="K145" s="86">
        <f>_xlfn.IFS($E145&gt;0,VLOOKUP($F145,objets!$A$2:$L5045,6,FALSE)*$E145,$F145="",0,$E145="",VLOOKUP($F145,objets!$A$2:$L5045,6,FALSE))</f>
        <v>0</v>
      </c>
      <c r="L145" s="86">
        <f>_xlfn.IFS($E145&gt;0,VLOOKUP($F145,objets!$A$2:$L5045,6,FALSE)*$E145,$F145="",0,$E145="",VLOOKUP($F145,objets!$A$2:$L5045,6,FALSE))</f>
        <v>0</v>
      </c>
      <c r="M145" s="86">
        <f>_xlfn.IFS($E145&gt;0,VLOOKUP($F145,objets!$A$2:$L5045,6,FALSE)*$E145,$F145="",0,$E145="",VLOOKUP($F145,objets!$A$2:$L5045,6,FALSE))</f>
        <v>0</v>
      </c>
      <c r="N145" s="86">
        <f>_xlfn.IFS($E145&gt;0,VLOOKUP($F145,objets!$A$2:$L5045,6,FALSE)*$E145,$F145="",0,$E145="",VLOOKUP($F145,objets!$A$2:$L5045,6,FALSE))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ref="X145" si="88">SUMPRODUCT(H145:N145,P145:V145)/SUM(H145:N145)</f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ht="34.5" customHeight="1" x14ac:dyDescent="0.25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_xlfn.IFS($E146&gt;0,VLOOKUP($F146,objets!$A$2:$L5046,6,FALSE)*$E146,$F146="",0,$E146="",VLOOKUP($F146,objets!$A$2:$L5046,6,FALSE))</f>
        <v>0</v>
      </c>
      <c r="I146" s="86">
        <f>_xlfn.IFS($E146&gt;0,VLOOKUP($F146,objets!$A$2:$L5046,6,FALSE)*$E146,$F146="",0,$E146="",VLOOKUP($F146,objets!$A$2:$L5046,6,FALSE))</f>
        <v>0</v>
      </c>
      <c r="J146" s="86">
        <f>_xlfn.IFS($E146&gt;0,VLOOKUP($F146,objets!$A$2:$L5046,6,FALSE)*$E146,$F146="",0,$E146="",VLOOKUP($F146,objets!$A$2:$L5046,6,FALSE))</f>
        <v>0</v>
      </c>
      <c r="K146" s="86">
        <f>_xlfn.IFS($E146&gt;0,VLOOKUP($F146,objets!$A$2:$L5046,6,FALSE)*$E146,$F146="",0,$E146="",VLOOKUP($F146,objets!$A$2:$L5046,6,FALSE))</f>
        <v>0</v>
      </c>
      <c r="L146" s="86">
        <f>_xlfn.IFS($E146&gt;0,VLOOKUP($F146,objets!$A$2:$L5046,6,FALSE)*$E146,$F146="",0,$E146="",VLOOKUP($F146,objets!$A$2:$L5046,6,FALSE))</f>
        <v>0</v>
      </c>
      <c r="M146" s="86">
        <f>_xlfn.IFS($E146&gt;0,VLOOKUP($F146,objets!$A$2:$L5046,6,FALSE)*$E146,$F146="",0,$E146="",VLOOKUP($F146,objets!$A$2:$L5046,6,FALSE))</f>
        <v>0</v>
      </c>
      <c r="N146" s="86">
        <f>_xlfn.IFS($E146&gt;0,VLOOKUP($F146,objets!$A$2:$L5046,6,FALSE)*$E146,$F146="",0,$E146="",VLOOKUP($F146,objets!$A$2:$L5046,6,FALSE))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ht="34.5" customHeight="1" x14ac:dyDescent="0.25">
      <c r="A147" s="81"/>
      <c r="B147" s="81"/>
      <c r="C147" s="82"/>
      <c r="D147" s="83"/>
      <c r="E147" s="83"/>
      <c r="F147" s="84"/>
      <c r="G147" s="85">
        <f t="shared" ref="G147:G149" si="89">SUM(H147:N147)</f>
        <v>0</v>
      </c>
      <c r="H147" s="86">
        <f>_xlfn.IFS($E147&gt;0,VLOOKUP($F147,objets!$A$2:$L5047,6,FALSE)*$E147,$F147="",0,$E147="",VLOOKUP($F147,objets!$A$2:$L5047,6,FALSE))</f>
        <v>0</v>
      </c>
      <c r="I147" s="86">
        <f>_xlfn.IFS($E147&gt;0,VLOOKUP($F147,objets!$A$2:$L5047,6,FALSE)*$E147,$F147="",0,$E147="",VLOOKUP($F147,objets!$A$2:$L5047,6,FALSE))</f>
        <v>0</v>
      </c>
      <c r="J147" s="86">
        <f>_xlfn.IFS($E147&gt;0,VLOOKUP($F147,objets!$A$2:$L5047,6,FALSE)*$E147,$F147="",0,$E147="",VLOOKUP($F147,objets!$A$2:$L5047,6,FALSE))</f>
        <v>0</v>
      </c>
      <c r="K147" s="86">
        <f>_xlfn.IFS($E147&gt;0,VLOOKUP($F147,objets!$A$2:$L5047,6,FALSE)*$E147,$F147="",0,$E147="",VLOOKUP($F147,objets!$A$2:$L5047,6,FALSE))</f>
        <v>0</v>
      </c>
      <c r="L147" s="86">
        <f>_xlfn.IFS($E147&gt;0,VLOOKUP($F147,objets!$A$2:$L5047,6,FALSE)*$E147,$F147="",0,$E147="",VLOOKUP($F147,objets!$A$2:$L5047,6,FALSE))</f>
        <v>0</v>
      </c>
      <c r="M147" s="86">
        <f>_xlfn.IFS($E147&gt;0,VLOOKUP($F147,objets!$A$2:$L5047,6,FALSE)*$E147,$F147="",0,$E147="",VLOOKUP($F147,objets!$A$2:$L5047,6,FALSE))</f>
        <v>0</v>
      </c>
      <c r="N147" s="86">
        <f>_xlfn.IFS($E147&gt;0,VLOOKUP($F147,objets!$A$2:$L5047,6,FALSE)*$E147,$F147="",0,$E147="",VLOOKUP($F147,objets!$A$2:$L5047,6,FALSE))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:X151" si="90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ht="34.5" customHeight="1" x14ac:dyDescent="0.25">
      <c r="A148" s="81"/>
      <c r="B148" s="81"/>
      <c r="C148" s="82"/>
      <c r="D148" s="83"/>
      <c r="E148" s="83"/>
      <c r="F148" s="84"/>
      <c r="G148" s="85">
        <f t="shared" si="89"/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 t="shared" si="90"/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ht="34.5" customHeight="1" x14ac:dyDescent="0.25">
      <c r="A149" s="81"/>
      <c r="B149" s="81"/>
      <c r="C149" s="82"/>
      <c r="D149" s="83"/>
      <c r="E149" s="83"/>
      <c r="F149" s="84"/>
      <c r="G149" s="85">
        <f t="shared" si="89"/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si="90"/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ht="34.5" customHeight="1" x14ac:dyDescent="0.25">
      <c r="A150" s="81"/>
      <c r="B150" s="81"/>
      <c r="C150" s="82"/>
      <c r="D150" s="83"/>
      <c r="E150" s="83"/>
      <c r="F150" s="84"/>
      <c r="G150" s="85">
        <f t="shared" ref="G150:G151" si="91">SUM(H150:N150)</f>
        <v>0</v>
      </c>
      <c r="H150" s="86">
        <f>_xlfn.IFS($E150&gt;0,VLOOKUP($F150,objets!$A$2:$L5042,6,FALSE)*$E150,$F150="",0,$E150="",VLOOKUP($F150,objets!$A$2:$L5042,6,FALSE))</f>
        <v>0</v>
      </c>
      <c r="I150" s="86">
        <f>_xlfn.IFS($E150&gt;0,VLOOKUP($F150,objets!$A$2:$L5042,6,FALSE)*$E150,$F150="",0,$E150="",VLOOKUP($F150,objets!$A$2:$L5042,6,FALSE))</f>
        <v>0</v>
      </c>
      <c r="J150" s="86">
        <f>_xlfn.IFS($E150&gt;0,VLOOKUP($F150,objets!$A$2:$L5042,6,FALSE)*$E150,$F150="",0,$E150="",VLOOKUP($F150,objets!$A$2:$L5042,6,FALSE))</f>
        <v>0</v>
      </c>
      <c r="K150" s="86">
        <f>_xlfn.IFS($E150&gt;0,VLOOKUP($F150,objets!$A$2:$L5042,6,FALSE)*$E150,$F150="",0,$E150="",VLOOKUP($F150,objets!$A$2:$L5042,6,FALSE))</f>
        <v>0</v>
      </c>
      <c r="L150" s="86">
        <f>_xlfn.IFS($E150&gt;0,VLOOKUP($F150,objets!$A$2:$L5042,6,FALSE)*$E150,$F150="",0,$E150="",VLOOKUP($F150,objets!$A$2:$L5042,6,FALSE))</f>
        <v>0</v>
      </c>
      <c r="M150" s="86">
        <f>_xlfn.IFS($E150&gt;0,VLOOKUP($F150,objets!$A$2:$L5042,6,FALSE)*$E150,$F150="",0,$E150="",VLOOKUP($F150,objets!$A$2:$L5042,6,FALSE))</f>
        <v>0</v>
      </c>
      <c r="N150" s="86">
        <f>_xlfn.IFS($E150&gt;0,VLOOKUP($F150,objets!$A$2:$L5042,6,FALSE)*$E150,$F150="",0,$E150="",VLOOKUP($F150,objets!$A$2:$L5042,6,FALSE))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ht="34.5" customHeight="1" x14ac:dyDescent="0.25">
      <c r="A151" s="81"/>
      <c r="B151" s="81"/>
      <c r="C151" s="82"/>
      <c r="D151" s="83"/>
      <c r="E151" s="83"/>
      <c r="F151" s="84"/>
      <c r="G151" s="85">
        <f t="shared" si="91"/>
        <v>0</v>
      </c>
      <c r="H151" s="86">
        <f>_xlfn.IFS($E151&gt;0,VLOOKUP($F151,objets!$A$2:$L5051,6,FALSE)*$E151,$F151="",0,$E151="",VLOOKUP($F151,objets!$A$2:$L5051,6,FALSE))</f>
        <v>0</v>
      </c>
      <c r="I151" s="86">
        <f>_xlfn.IFS($E151&gt;0,VLOOKUP($F151,objets!$A$2:$L5051,6,FALSE)*$E151,$F151="",0,$E151="",VLOOKUP($F151,objets!$A$2:$L5051,6,FALSE))</f>
        <v>0</v>
      </c>
      <c r="J151" s="86">
        <f>_xlfn.IFS($E151&gt;0,VLOOKUP($F151,objets!$A$2:$L5051,6,FALSE)*$E151,$F151="",0,$E151="",VLOOKUP($F151,objets!$A$2:$L5051,6,FALSE))</f>
        <v>0</v>
      </c>
      <c r="K151" s="86">
        <f>_xlfn.IFS($E151&gt;0,VLOOKUP($F151,objets!$A$2:$L5051,6,FALSE)*$E151,$F151="",0,$E151="",VLOOKUP($F151,objets!$A$2:$L5051,6,FALSE))</f>
        <v>0</v>
      </c>
      <c r="L151" s="86">
        <f>_xlfn.IFS($E151&gt;0,VLOOKUP($F151,objets!$A$2:$L5051,6,FALSE)*$E151,$F151="",0,$E151="",VLOOKUP($F151,objets!$A$2:$L5051,6,FALSE))</f>
        <v>0</v>
      </c>
      <c r="M151" s="86">
        <f>_xlfn.IFS($E151&gt;0,VLOOKUP($F151,objets!$A$2:$L5051,6,FALSE)*$E151,$F151="",0,$E151="",VLOOKUP($F151,objets!$A$2:$L5051,6,FALSE))</f>
        <v>0</v>
      </c>
      <c r="N151" s="86">
        <f>_xlfn.IFS($E151&gt;0,VLOOKUP($F151,objets!$A$2:$L5051,6,FALSE)*$E151,$F151="",0,$E151="",VLOOKUP($F151,objets!$A$2:$L5051,6,FALSE))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ht="34.5" customHeight="1" x14ac:dyDescent="0.25">
      <c r="A152" s="81"/>
      <c r="B152" s="81"/>
      <c r="C152" s="82"/>
      <c r="D152" s="83"/>
      <c r="E152" s="83"/>
      <c r="F152" s="97"/>
      <c r="G152" s="85">
        <f>SUM(H152:N152)</f>
        <v>0</v>
      </c>
      <c r="H152" s="86">
        <f>_xlfn.IFS($E152&gt;0,VLOOKUP($F152,objets!$A$2:$L5052,6,FALSE)*$E152,$F152="",0,$E152="",VLOOKUP($F152,objets!$A$2:$L5052,6,FALSE))</f>
        <v>0</v>
      </c>
      <c r="I152" s="86">
        <f>_xlfn.IFS($E152&gt;0,VLOOKUP($F152,objets!$A$2:$L5052,6,FALSE)*$E152,$F152="",0,$E152="",VLOOKUP($F152,objets!$A$2:$L5052,6,FALSE))</f>
        <v>0</v>
      </c>
      <c r="J152" s="86">
        <f>_xlfn.IFS($E152&gt;0,VLOOKUP($F152,objets!$A$2:$L5052,6,FALSE)*$E152,$F152="",0,$E152="",VLOOKUP($F152,objets!$A$2:$L5052,6,FALSE))</f>
        <v>0</v>
      </c>
      <c r="K152" s="86">
        <f>_xlfn.IFS($E152&gt;0,VLOOKUP($F152,objets!$A$2:$L5052,6,FALSE)*$E152,$F152="",0,$E152="",VLOOKUP($F152,objets!$A$2:$L5052,6,FALSE))</f>
        <v>0</v>
      </c>
      <c r="L152" s="86">
        <f>_xlfn.IFS($E152&gt;0,VLOOKUP($F152,objets!$A$2:$L5052,6,FALSE)*$E152,$F152="",0,$E152="",VLOOKUP($F152,objets!$A$2:$L5052,6,FALSE))</f>
        <v>0</v>
      </c>
      <c r="M152" s="86">
        <f>_xlfn.IFS($E152&gt;0,VLOOKUP($F152,objets!$A$2:$L5052,6,FALSE)*$E152,$F152="",0,$E152="",VLOOKUP($F152,objets!$A$2:$L5052,6,FALSE))</f>
        <v>0</v>
      </c>
      <c r="N152" s="86">
        <f>_xlfn.IFS($E152&gt;0,VLOOKUP($F152,objets!$A$2:$L5052,6,FALSE)*$E152,$F152="",0,$E152="",VLOOKUP($F152,objets!$A$2:$L5052,6,FALSE))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>SUMPRODUCT(H152:N152,P152:V152)/SUM(H152:N152)</f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ht="34.5" customHeight="1" x14ac:dyDescent="0.25">
      <c r="A153" s="81"/>
      <c r="B153" s="81"/>
      <c r="C153" s="82"/>
      <c r="D153" s="83"/>
      <c r="E153" s="83"/>
      <c r="F153" s="84"/>
      <c r="G153" s="85">
        <f t="shared" ref="G153:G155" si="92">SUM(H153:N153)</f>
        <v>0</v>
      </c>
      <c r="H153" s="86">
        <f>_xlfn.IFS($E153&gt;0,VLOOKUP($F153,objets!$A$2:$L5053,6,FALSE)*$E153,$F153="",0,$E153="",VLOOKUP($F153,objets!$A$2:$L5053,6,FALSE))</f>
        <v>0</v>
      </c>
      <c r="I153" s="86">
        <f>_xlfn.IFS($E153&gt;0,VLOOKUP($F153,objets!$A$2:$L5053,6,FALSE)*$E153,$F153="",0,$E153="",VLOOKUP($F153,objets!$A$2:$L5053,6,FALSE))</f>
        <v>0</v>
      </c>
      <c r="J153" s="86">
        <f>_xlfn.IFS($E153&gt;0,VLOOKUP($F153,objets!$A$2:$L5053,6,FALSE)*$E153,$F153="",0,$E153="",VLOOKUP($F153,objets!$A$2:$L5053,6,FALSE))</f>
        <v>0</v>
      </c>
      <c r="K153" s="86">
        <f>_xlfn.IFS($E153&gt;0,VLOOKUP($F153,objets!$A$2:$L5053,6,FALSE)*$E153,$F153="",0,$E153="",VLOOKUP($F153,objets!$A$2:$L5053,6,FALSE))</f>
        <v>0</v>
      </c>
      <c r="L153" s="86">
        <f>_xlfn.IFS($E153&gt;0,VLOOKUP($F153,objets!$A$2:$L5053,6,FALSE)*$E153,$F153="",0,$E153="",VLOOKUP($F153,objets!$A$2:$L5053,6,FALSE))</f>
        <v>0</v>
      </c>
      <c r="M153" s="86">
        <f>_xlfn.IFS($E153&gt;0,VLOOKUP($F153,objets!$A$2:$L5053,6,FALSE)*$E153,$F153="",0,$E153="",VLOOKUP($F153,objets!$A$2:$L5053,6,FALSE))</f>
        <v>0</v>
      </c>
      <c r="N153" s="86">
        <f>_xlfn.IFS($E153&gt;0,VLOOKUP($F153,objets!$A$2:$L5053,6,FALSE)*$E153,$F153="",0,$E153="",VLOOKUP($F153,objets!$A$2:$L5053,6,FALSE))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ref="X153:X155" si="93">SUMPRODUCT(H153:N153,P153:V153)/SUM(H153:N153)</f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ht="34.5" customHeight="1" x14ac:dyDescent="0.25">
      <c r="A154" s="81"/>
      <c r="B154" s="81"/>
      <c r="C154" s="82"/>
      <c r="D154" s="83"/>
      <c r="E154" s="83"/>
      <c r="F154" s="84"/>
      <c r="G154" s="85">
        <f t="shared" si="92"/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 t="shared" si="93"/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ht="34.5" customHeight="1" x14ac:dyDescent="0.25">
      <c r="A155" s="81"/>
      <c r="B155" s="81"/>
      <c r="C155" s="82"/>
      <c r="D155" s="83"/>
      <c r="E155" s="83"/>
      <c r="F155" s="84"/>
      <c r="G155" s="85">
        <f t="shared" si="92"/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si="93"/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ht="34.5" customHeight="1" x14ac:dyDescent="0.25">
      <c r="A156" s="81"/>
      <c r="B156" s="81"/>
      <c r="C156" s="82"/>
      <c r="D156" s="83"/>
      <c r="E156" s="83"/>
      <c r="F156" s="97"/>
      <c r="G156" s="85">
        <f>SUM(H156:N156)</f>
        <v>0</v>
      </c>
      <c r="H156" s="86">
        <f>_xlfn.IFS($E156&gt;0,VLOOKUP($F156,objets!$A$2:$L5056,6,FALSE)*$E156,$F156="",0,$E156="",VLOOKUP($F156,objets!$A$2:$L5056,6,FALSE))</f>
        <v>0</v>
      </c>
      <c r="I156" s="86">
        <f>_xlfn.IFS($E156&gt;0,VLOOKUP($F156,objets!$A$2:$L5056,6,FALSE)*$E156,$F156="",0,$E156="",VLOOKUP($F156,objets!$A$2:$L5056,6,FALSE))</f>
        <v>0</v>
      </c>
      <c r="J156" s="86">
        <f>_xlfn.IFS($E156&gt;0,VLOOKUP($F156,objets!$A$2:$L5056,6,FALSE)*$E156,$F156="",0,$E156="",VLOOKUP($F156,objets!$A$2:$L5056,6,FALSE))</f>
        <v>0</v>
      </c>
      <c r="K156" s="86">
        <f>_xlfn.IFS($E156&gt;0,VLOOKUP($F156,objets!$A$2:$L5056,6,FALSE)*$E156,$F156="",0,$E156="",VLOOKUP($F156,objets!$A$2:$L5056,6,FALSE))</f>
        <v>0</v>
      </c>
      <c r="L156" s="86">
        <f>_xlfn.IFS($E156&gt;0,VLOOKUP($F156,objets!$A$2:$L5056,6,FALSE)*$E156,$F156="",0,$E156="",VLOOKUP($F156,objets!$A$2:$L5056,6,FALSE))</f>
        <v>0</v>
      </c>
      <c r="M156" s="86">
        <f>_xlfn.IFS($E156&gt;0,VLOOKUP($F156,objets!$A$2:$L5056,6,FALSE)*$E156,$F156="",0,$E156="",VLOOKUP($F156,objets!$A$2:$L5056,6,FALSE))</f>
        <v>0</v>
      </c>
      <c r="N156" s="86">
        <f>_xlfn.IFS($E156&gt;0,VLOOKUP($F156,objets!$A$2:$L5056,6,FALSE)*$E156,$F156="",0,$E156="",VLOOKUP($F156,objets!$A$2:$L5056,6,FALSE))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>SUMPRODUCT(H156:N156,P156:V156)/SUM(H156:N156)</f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ht="34.5" customHeight="1" x14ac:dyDescent="0.25">
      <c r="A157" s="81"/>
      <c r="B157" s="81"/>
      <c r="C157" s="82"/>
      <c r="D157" s="83"/>
      <c r="E157" s="83"/>
      <c r="F157" s="84"/>
      <c r="G157" s="85">
        <f t="shared" ref="G157" si="94">SUM(H157:N157)</f>
        <v>0</v>
      </c>
      <c r="H157" s="86">
        <f>_xlfn.IFS($E157&gt;0,VLOOKUP($F157,objets!$A$2:$L5057,6,FALSE)*$E157,$F157="",0,$E157="",VLOOKUP($F157,objets!$A$2:$L5057,6,FALSE))</f>
        <v>0</v>
      </c>
      <c r="I157" s="86">
        <f>_xlfn.IFS($E157&gt;0,VLOOKUP($F157,objets!$A$2:$L5057,6,FALSE)*$E157,$F157="",0,$E157="",VLOOKUP($F157,objets!$A$2:$L5057,6,FALSE))</f>
        <v>0</v>
      </c>
      <c r="J157" s="86">
        <f>_xlfn.IFS($E157&gt;0,VLOOKUP($F157,objets!$A$2:$L5057,6,FALSE)*$E157,$F157="",0,$E157="",VLOOKUP($F157,objets!$A$2:$L5057,6,FALSE))</f>
        <v>0</v>
      </c>
      <c r="K157" s="86">
        <f>_xlfn.IFS($E157&gt;0,VLOOKUP($F157,objets!$A$2:$L5057,6,FALSE)*$E157,$F157="",0,$E157="",VLOOKUP($F157,objets!$A$2:$L5057,6,FALSE))</f>
        <v>0</v>
      </c>
      <c r="L157" s="86">
        <f>_xlfn.IFS($E157&gt;0,VLOOKUP($F157,objets!$A$2:$L5057,6,FALSE)*$E157,$F157="",0,$E157="",VLOOKUP($F157,objets!$A$2:$L5057,6,FALSE))</f>
        <v>0</v>
      </c>
      <c r="M157" s="86">
        <f>_xlfn.IFS($E157&gt;0,VLOOKUP($F157,objets!$A$2:$L5057,6,FALSE)*$E157,$F157="",0,$E157="",VLOOKUP($F157,objets!$A$2:$L5057,6,FALSE))</f>
        <v>0</v>
      </c>
      <c r="N157" s="86">
        <f>_xlfn.IFS($E157&gt;0,VLOOKUP($F157,objets!$A$2:$L5057,6,FALSE)*$E157,$F157="",0,$E157="",VLOOKUP($F157,objets!$A$2:$L5057,6,FALSE))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ref="X157" si="95">SUMPRODUCT(H157:N157,P157:V157)/SUM(H157:N157)</f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ht="34.5" customHeight="1" x14ac:dyDescent="0.25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_xlfn.IFS($E158&gt;0,VLOOKUP($F158,objets!$A$2:$L5058,6,FALSE)*$E158,$F158="",0,$E158="",VLOOKUP($F158,objets!$A$2:$L5058,6,FALSE))</f>
        <v>0</v>
      </c>
      <c r="I158" s="86">
        <f>_xlfn.IFS($E158&gt;0,VLOOKUP($F158,objets!$A$2:$L5058,6,FALSE)*$E158,$F158="",0,$E158="",VLOOKUP($F158,objets!$A$2:$L5058,6,FALSE))</f>
        <v>0</v>
      </c>
      <c r="J158" s="86">
        <f>_xlfn.IFS($E158&gt;0,VLOOKUP($F158,objets!$A$2:$L5058,6,FALSE)*$E158,$F158="",0,$E158="",VLOOKUP($F158,objets!$A$2:$L5058,6,FALSE))</f>
        <v>0</v>
      </c>
      <c r="K158" s="86">
        <f>_xlfn.IFS($E158&gt;0,VLOOKUP($F158,objets!$A$2:$L5058,6,FALSE)*$E158,$F158="",0,$E158="",VLOOKUP($F158,objets!$A$2:$L5058,6,FALSE))</f>
        <v>0</v>
      </c>
      <c r="L158" s="86">
        <f>_xlfn.IFS($E158&gt;0,VLOOKUP($F158,objets!$A$2:$L5058,6,FALSE)*$E158,$F158="",0,$E158="",VLOOKUP($F158,objets!$A$2:$L5058,6,FALSE))</f>
        <v>0</v>
      </c>
      <c r="M158" s="86">
        <f>_xlfn.IFS($E158&gt;0,VLOOKUP($F158,objets!$A$2:$L5058,6,FALSE)*$E158,$F158="",0,$E158="",VLOOKUP($F158,objets!$A$2:$L5058,6,FALSE))</f>
        <v>0</v>
      </c>
      <c r="N158" s="86">
        <f>_xlfn.IFS($E158&gt;0,VLOOKUP($F158,objets!$A$2:$L5058,6,FALSE)*$E158,$F158="",0,$E158="",VLOOKUP($F158,objets!$A$2:$L5058,6,FALSE))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ht="34.5" customHeight="1" x14ac:dyDescent="0.25">
      <c r="A159" s="81"/>
      <c r="B159" s="81"/>
      <c r="C159" s="82"/>
      <c r="D159" s="83"/>
      <c r="E159" s="83"/>
      <c r="F159" s="84"/>
      <c r="G159" s="85">
        <f t="shared" ref="G159:G161" si="96">SUM(H159:N159)</f>
        <v>0</v>
      </c>
      <c r="H159" s="86">
        <f>_xlfn.IFS($E159&gt;0,VLOOKUP($F159,objets!$A$2:$L5059,6,FALSE)*$E159,$F159="",0,$E159="",VLOOKUP($F159,objets!$A$2:$L5059,6,FALSE))</f>
        <v>0</v>
      </c>
      <c r="I159" s="86">
        <f>_xlfn.IFS($E159&gt;0,VLOOKUP($F159,objets!$A$2:$L5059,6,FALSE)*$E159,$F159="",0,$E159="",VLOOKUP($F159,objets!$A$2:$L5059,6,FALSE))</f>
        <v>0</v>
      </c>
      <c r="J159" s="86">
        <f>_xlfn.IFS($E159&gt;0,VLOOKUP($F159,objets!$A$2:$L5059,6,FALSE)*$E159,$F159="",0,$E159="",VLOOKUP($F159,objets!$A$2:$L5059,6,FALSE))</f>
        <v>0</v>
      </c>
      <c r="K159" s="86">
        <f>_xlfn.IFS($E159&gt;0,VLOOKUP($F159,objets!$A$2:$L5059,6,FALSE)*$E159,$F159="",0,$E159="",VLOOKUP($F159,objets!$A$2:$L5059,6,FALSE))</f>
        <v>0</v>
      </c>
      <c r="L159" s="86">
        <f>_xlfn.IFS($E159&gt;0,VLOOKUP($F159,objets!$A$2:$L5059,6,FALSE)*$E159,$F159="",0,$E159="",VLOOKUP($F159,objets!$A$2:$L5059,6,FALSE))</f>
        <v>0</v>
      </c>
      <c r="M159" s="86">
        <f>_xlfn.IFS($E159&gt;0,VLOOKUP($F159,objets!$A$2:$L5059,6,FALSE)*$E159,$F159="",0,$E159="",VLOOKUP($F159,objets!$A$2:$L5059,6,FALSE))</f>
        <v>0</v>
      </c>
      <c r="N159" s="86">
        <f>_xlfn.IFS($E159&gt;0,VLOOKUP($F159,objets!$A$2:$L5059,6,FALSE)*$E159,$F159="",0,$E159="",VLOOKUP($F159,objets!$A$2:$L5059,6,FALSE))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:X161" si="97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ht="34.5" customHeight="1" x14ac:dyDescent="0.25">
      <c r="A160" s="81"/>
      <c r="B160" s="81"/>
      <c r="C160" s="82"/>
      <c r="D160" s="83"/>
      <c r="E160" s="83"/>
      <c r="F160" s="84"/>
      <c r="G160" s="85">
        <f t="shared" si="96"/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 t="shared" si="97"/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ht="34.5" customHeight="1" x14ac:dyDescent="0.25">
      <c r="A161" s="81"/>
      <c r="B161" s="81"/>
      <c r="C161" s="82"/>
      <c r="D161" s="83"/>
      <c r="E161" s="83"/>
      <c r="F161" s="84"/>
      <c r="G161" s="85">
        <f t="shared" si="96"/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si="97"/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ht="34.5" customHeight="1" x14ac:dyDescent="0.25">
      <c r="A162" s="81"/>
      <c r="B162" s="81"/>
      <c r="C162" s="82"/>
      <c r="D162" s="83"/>
      <c r="E162" s="83"/>
      <c r="F162" s="97"/>
      <c r="G162" s="85">
        <f>SUM(H162:N162)</f>
        <v>0</v>
      </c>
      <c r="H162" s="86">
        <f>_xlfn.IFS($E162&gt;0,VLOOKUP($F162,objets!$A$2:$L5062,6,FALSE)*$E162,$F162="",0,$E162="",VLOOKUP($F162,objets!$A$2:$L5062,6,FALSE))</f>
        <v>0</v>
      </c>
      <c r="I162" s="86">
        <f>_xlfn.IFS($E162&gt;0,VLOOKUP($F162,objets!$A$2:$L5062,6,FALSE)*$E162,$F162="",0,$E162="",VLOOKUP($F162,objets!$A$2:$L5062,6,FALSE))</f>
        <v>0</v>
      </c>
      <c r="J162" s="86">
        <f>_xlfn.IFS($E162&gt;0,VLOOKUP($F162,objets!$A$2:$L5062,6,FALSE)*$E162,$F162="",0,$E162="",VLOOKUP($F162,objets!$A$2:$L5062,6,FALSE))</f>
        <v>0</v>
      </c>
      <c r="K162" s="86">
        <f>_xlfn.IFS($E162&gt;0,VLOOKUP($F162,objets!$A$2:$L5062,6,FALSE)*$E162,$F162="",0,$E162="",VLOOKUP($F162,objets!$A$2:$L5062,6,FALSE))</f>
        <v>0</v>
      </c>
      <c r="L162" s="86">
        <f>_xlfn.IFS($E162&gt;0,VLOOKUP($F162,objets!$A$2:$L5062,6,FALSE)*$E162,$F162="",0,$E162="",VLOOKUP($F162,objets!$A$2:$L5062,6,FALSE))</f>
        <v>0</v>
      </c>
      <c r="M162" s="86">
        <f>_xlfn.IFS($E162&gt;0,VLOOKUP($F162,objets!$A$2:$L5062,6,FALSE)*$E162,$F162="",0,$E162="",VLOOKUP($F162,objets!$A$2:$L5062,6,FALSE))</f>
        <v>0</v>
      </c>
      <c r="N162" s="86">
        <f>_xlfn.IFS($E162&gt;0,VLOOKUP($F162,objets!$A$2:$L5062,6,FALSE)*$E162,$F162="",0,$E162="",VLOOKUP($F162,objets!$A$2:$L5062,6,FALSE))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>SUMPRODUCT(H162:N162,P162:V162)/SUM(H162:N162)</f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ht="34.5" customHeight="1" x14ac:dyDescent="0.25">
      <c r="A163" s="81"/>
      <c r="B163" s="81"/>
      <c r="C163" s="82"/>
      <c r="D163" s="83"/>
      <c r="E163" s="83"/>
      <c r="F163" s="84"/>
      <c r="G163" s="85">
        <f t="shared" ref="G163" si="98">SUM(H163:N163)</f>
        <v>0</v>
      </c>
      <c r="H163" s="86">
        <f>_xlfn.IFS($E163&gt;0,VLOOKUP($F163,objets!$A$2:$L5063,6,FALSE)*$E163,$F163="",0,$E163="",VLOOKUP($F163,objets!$A$2:$L5063,6,FALSE))</f>
        <v>0</v>
      </c>
      <c r="I163" s="86">
        <f>_xlfn.IFS($E163&gt;0,VLOOKUP($F163,objets!$A$2:$L5063,6,FALSE)*$E163,$F163="",0,$E163="",VLOOKUP($F163,objets!$A$2:$L5063,6,FALSE))</f>
        <v>0</v>
      </c>
      <c r="J163" s="86">
        <f>_xlfn.IFS($E163&gt;0,VLOOKUP($F163,objets!$A$2:$L5063,6,FALSE)*$E163,$F163="",0,$E163="",VLOOKUP($F163,objets!$A$2:$L5063,6,FALSE))</f>
        <v>0</v>
      </c>
      <c r="K163" s="86">
        <f>_xlfn.IFS($E163&gt;0,VLOOKUP($F163,objets!$A$2:$L5063,6,FALSE)*$E163,$F163="",0,$E163="",VLOOKUP($F163,objets!$A$2:$L5063,6,FALSE))</f>
        <v>0</v>
      </c>
      <c r="L163" s="86">
        <f>_xlfn.IFS($E163&gt;0,VLOOKUP($F163,objets!$A$2:$L5063,6,FALSE)*$E163,$F163="",0,$E163="",VLOOKUP($F163,objets!$A$2:$L5063,6,FALSE))</f>
        <v>0</v>
      </c>
      <c r="M163" s="86">
        <f>_xlfn.IFS($E163&gt;0,VLOOKUP($F163,objets!$A$2:$L5063,6,FALSE)*$E163,$F163="",0,$E163="",VLOOKUP($F163,objets!$A$2:$L5063,6,FALSE))</f>
        <v>0</v>
      </c>
      <c r="N163" s="86">
        <f>_xlfn.IFS($E163&gt;0,VLOOKUP($F163,objets!$A$2:$L5063,6,FALSE)*$E163,$F163="",0,$E163="",VLOOKUP($F163,objets!$A$2:$L5063,6,FALSE))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ref="X163" si="99">SUMPRODUCT(H163:N163,P163:V163)/SUM(H163:N163)</f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ht="34.5" customHeight="1" x14ac:dyDescent="0.25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_xlfn.IFS($E164&gt;0,VLOOKUP($F164,objets!$A$2:$L5064,6,FALSE)*$E164,$F164="",0,$E164="",VLOOKUP($F164,objets!$A$2:$L5064,6,FALSE))</f>
        <v>0</v>
      </c>
      <c r="I164" s="86">
        <f>_xlfn.IFS($E164&gt;0,VLOOKUP($F164,objets!$A$2:$L5064,6,FALSE)*$E164,$F164="",0,$E164="",VLOOKUP($F164,objets!$A$2:$L5064,6,FALSE))</f>
        <v>0</v>
      </c>
      <c r="J164" s="86">
        <f>_xlfn.IFS($E164&gt;0,VLOOKUP($F164,objets!$A$2:$L5064,6,FALSE)*$E164,$F164="",0,$E164="",VLOOKUP($F164,objets!$A$2:$L5064,6,FALSE))</f>
        <v>0</v>
      </c>
      <c r="K164" s="86">
        <f>_xlfn.IFS($E164&gt;0,VLOOKUP($F164,objets!$A$2:$L5064,6,FALSE)*$E164,$F164="",0,$E164="",VLOOKUP($F164,objets!$A$2:$L5064,6,FALSE))</f>
        <v>0</v>
      </c>
      <c r="L164" s="86">
        <f>_xlfn.IFS($E164&gt;0,VLOOKUP($F164,objets!$A$2:$L5064,6,FALSE)*$E164,$F164="",0,$E164="",VLOOKUP($F164,objets!$A$2:$L5064,6,FALSE))</f>
        <v>0</v>
      </c>
      <c r="M164" s="86">
        <f>_xlfn.IFS($E164&gt;0,VLOOKUP($F164,objets!$A$2:$L5064,6,FALSE)*$E164,$F164="",0,$E164="",VLOOKUP($F164,objets!$A$2:$L5064,6,FALSE))</f>
        <v>0</v>
      </c>
      <c r="N164" s="86">
        <f>_xlfn.IFS($E164&gt;0,VLOOKUP($F164,objets!$A$2:$L5064,6,FALSE)*$E164,$F164="",0,$E164="",VLOOKUP($F164,objets!$A$2:$L5064,6,FALSE))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ht="34.5" customHeight="1" x14ac:dyDescent="0.25">
      <c r="A165" s="81"/>
      <c r="B165" s="81"/>
      <c r="C165" s="82"/>
      <c r="D165" s="83"/>
      <c r="E165" s="83"/>
      <c r="F165" s="84"/>
      <c r="G165" s="85">
        <f t="shared" ref="G165:G167" si="100">SUM(H165:N165)</f>
        <v>0</v>
      </c>
      <c r="H165" s="86">
        <f>_xlfn.IFS($E165&gt;0,VLOOKUP($F165,objets!$A$2:$L5065,6,FALSE)*$E165,$F165="",0,$E165="",VLOOKUP($F165,objets!$A$2:$L5065,6,FALSE))</f>
        <v>0</v>
      </c>
      <c r="I165" s="86">
        <f>_xlfn.IFS($E165&gt;0,VLOOKUP($F165,objets!$A$2:$L5065,6,FALSE)*$E165,$F165="",0,$E165="",VLOOKUP($F165,objets!$A$2:$L5065,6,FALSE))</f>
        <v>0</v>
      </c>
      <c r="J165" s="86">
        <f>_xlfn.IFS($E165&gt;0,VLOOKUP($F165,objets!$A$2:$L5065,6,FALSE)*$E165,$F165="",0,$E165="",VLOOKUP($F165,objets!$A$2:$L5065,6,FALSE))</f>
        <v>0</v>
      </c>
      <c r="K165" s="86">
        <f>_xlfn.IFS($E165&gt;0,VLOOKUP($F165,objets!$A$2:$L5065,6,FALSE)*$E165,$F165="",0,$E165="",VLOOKUP($F165,objets!$A$2:$L5065,6,FALSE))</f>
        <v>0</v>
      </c>
      <c r="L165" s="86">
        <f>_xlfn.IFS($E165&gt;0,VLOOKUP($F165,objets!$A$2:$L5065,6,FALSE)*$E165,$F165="",0,$E165="",VLOOKUP($F165,objets!$A$2:$L5065,6,FALSE))</f>
        <v>0</v>
      </c>
      <c r="M165" s="86">
        <f>_xlfn.IFS($E165&gt;0,VLOOKUP($F165,objets!$A$2:$L5065,6,FALSE)*$E165,$F165="",0,$E165="",VLOOKUP($F165,objets!$A$2:$L5065,6,FALSE))</f>
        <v>0</v>
      </c>
      <c r="N165" s="86">
        <f>_xlfn.IFS($E165&gt;0,VLOOKUP($F165,objets!$A$2:$L5065,6,FALSE)*$E165,$F165="",0,$E165="",VLOOKUP($F165,objets!$A$2:$L5065,6,FALSE))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:X167" si="101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ht="34.5" customHeight="1" x14ac:dyDescent="0.25">
      <c r="A166" s="81"/>
      <c r="B166" s="81"/>
      <c r="C166" s="82"/>
      <c r="D166" s="83"/>
      <c r="E166" s="83"/>
      <c r="F166" s="84"/>
      <c r="G166" s="85">
        <f t="shared" si="100"/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 t="shared" si="101"/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ht="34.5" customHeight="1" x14ac:dyDescent="0.25">
      <c r="A167" s="81"/>
      <c r="B167" s="81"/>
      <c r="C167" s="82"/>
      <c r="D167" s="83"/>
      <c r="E167" s="83"/>
      <c r="F167" s="84"/>
      <c r="G167" s="85">
        <f t="shared" si="100"/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si="101"/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ht="34.5" customHeight="1" x14ac:dyDescent="0.25">
      <c r="A168" s="81"/>
      <c r="B168" s="81"/>
      <c r="C168" s="82"/>
      <c r="D168" s="83"/>
      <c r="E168" s="83"/>
      <c r="F168" s="97"/>
      <c r="G168" s="85">
        <f>SUM(H168:N168)</f>
        <v>0</v>
      </c>
      <c r="H168" s="86">
        <f>_xlfn.IFS($E168&gt;0,VLOOKUP($F168,objets!$A$2:$L5068,6,FALSE)*$E168,$F168="",0,$E168="",VLOOKUP($F168,objets!$A$2:$L5068,6,FALSE))</f>
        <v>0</v>
      </c>
      <c r="I168" s="86">
        <f>_xlfn.IFS($E168&gt;0,VLOOKUP($F168,objets!$A$2:$L5068,6,FALSE)*$E168,$F168="",0,$E168="",VLOOKUP($F168,objets!$A$2:$L5068,6,FALSE))</f>
        <v>0</v>
      </c>
      <c r="J168" s="86">
        <f>_xlfn.IFS($E168&gt;0,VLOOKUP($F168,objets!$A$2:$L5068,6,FALSE)*$E168,$F168="",0,$E168="",VLOOKUP($F168,objets!$A$2:$L5068,6,FALSE))</f>
        <v>0</v>
      </c>
      <c r="K168" s="86">
        <f>_xlfn.IFS($E168&gt;0,VLOOKUP($F168,objets!$A$2:$L5068,6,FALSE)*$E168,$F168="",0,$E168="",VLOOKUP($F168,objets!$A$2:$L5068,6,FALSE))</f>
        <v>0</v>
      </c>
      <c r="L168" s="86">
        <f>_xlfn.IFS($E168&gt;0,VLOOKUP($F168,objets!$A$2:$L5068,6,FALSE)*$E168,$F168="",0,$E168="",VLOOKUP($F168,objets!$A$2:$L5068,6,FALSE))</f>
        <v>0</v>
      </c>
      <c r="M168" s="86">
        <f>_xlfn.IFS($E168&gt;0,VLOOKUP($F168,objets!$A$2:$L5068,6,FALSE)*$E168,$F168="",0,$E168="",VLOOKUP($F168,objets!$A$2:$L5068,6,FALSE))</f>
        <v>0</v>
      </c>
      <c r="N168" s="86">
        <f>_xlfn.IFS($E168&gt;0,VLOOKUP($F168,objets!$A$2:$L5068,6,FALSE)*$E168,$F168="",0,$E168="",VLOOKUP($F168,objets!$A$2:$L5068,6,FALSE))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>SUMPRODUCT(H168:N168,P168:V168)/SUM(H168:N168)</f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ht="34.5" customHeight="1" x14ac:dyDescent="0.25">
      <c r="A169" s="81"/>
      <c r="B169" s="81"/>
      <c r="C169" s="82"/>
      <c r="D169" s="83"/>
      <c r="E169" s="83"/>
      <c r="F169" s="84"/>
      <c r="G169" s="85">
        <f t="shared" ref="G169" si="102">SUM(H169:N169)</f>
        <v>0</v>
      </c>
      <c r="H169" s="86">
        <f>_xlfn.IFS($E169&gt;0,VLOOKUP($F169,objets!$A$2:$L5069,6,FALSE)*$E169,$F169="",0,$E169="",VLOOKUP($F169,objets!$A$2:$L5069,6,FALSE))</f>
        <v>0</v>
      </c>
      <c r="I169" s="86">
        <f>_xlfn.IFS($E169&gt;0,VLOOKUP($F169,objets!$A$2:$L5069,6,FALSE)*$E169,$F169="",0,$E169="",VLOOKUP($F169,objets!$A$2:$L5069,6,FALSE))</f>
        <v>0</v>
      </c>
      <c r="J169" s="86">
        <f>_xlfn.IFS($E169&gt;0,VLOOKUP($F169,objets!$A$2:$L5069,6,FALSE)*$E169,$F169="",0,$E169="",VLOOKUP($F169,objets!$A$2:$L5069,6,FALSE))</f>
        <v>0</v>
      </c>
      <c r="K169" s="86">
        <f>_xlfn.IFS($E169&gt;0,VLOOKUP($F169,objets!$A$2:$L5069,6,FALSE)*$E169,$F169="",0,$E169="",VLOOKUP($F169,objets!$A$2:$L5069,6,FALSE))</f>
        <v>0</v>
      </c>
      <c r="L169" s="86">
        <f>_xlfn.IFS($E169&gt;0,VLOOKUP($F169,objets!$A$2:$L5069,6,FALSE)*$E169,$F169="",0,$E169="",VLOOKUP($F169,objets!$A$2:$L5069,6,FALSE))</f>
        <v>0</v>
      </c>
      <c r="M169" s="86">
        <f>_xlfn.IFS($E169&gt;0,VLOOKUP($F169,objets!$A$2:$L5069,6,FALSE)*$E169,$F169="",0,$E169="",VLOOKUP($F169,objets!$A$2:$L5069,6,FALSE))</f>
        <v>0</v>
      </c>
      <c r="N169" s="86">
        <f>_xlfn.IFS($E169&gt;0,VLOOKUP($F169,objets!$A$2:$L5069,6,FALSE)*$E169,$F169="",0,$E169="",VLOOKUP($F169,objets!$A$2:$L5069,6,FALSE))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ref="X169" si="103">SUMPRODUCT(H169:N169,P169:V169)/SUM(H169:N169)</f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ht="34.5" customHeight="1" x14ac:dyDescent="0.25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_xlfn.IFS($E170&gt;0,VLOOKUP($F170,objets!$A$2:$L5070,6,FALSE)*$E170,$F170="",0,$E170="",VLOOKUP($F170,objets!$A$2:$L5070,6,FALSE))</f>
        <v>0</v>
      </c>
      <c r="I170" s="86">
        <f>_xlfn.IFS($E170&gt;0,VLOOKUP($F170,objets!$A$2:$L5070,6,FALSE)*$E170,$F170="",0,$E170="",VLOOKUP($F170,objets!$A$2:$L5070,6,FALSE))</f>
        <v>0</v>
      </c>
      <c r="J170" s="86">
        <f>_xlfn.IFS($E170&gt;0,VLOOKUP($F170,objets!$A$2:$L5070,6,FALSE)*$E170,$F170="",0,$E170="",VLOOKUP($F170,objets!$A$2:$L5070,6,FALSE))</f>
        <v>0</v>
      </c>
      <c r="K170" s="86">
        <f>_xlfn.IFS($E170&gt;0,VLOOKUP($F170,objets!$A$2:$L5070,6,FALSE)*$E170,$F170="",0,$E170="",VLOOKUP($F170,objets!$A$2:$L5070,6,FALSE))</f>
        <v>0</v>
      </c>
      <c r="L170" s="86">
        <f>_xlfn.IFS($E170&gt;0,VLOOKUP($F170,objets!$A$2:$L5070,6,FALSE)*$E170,$F170="",0,$E170="",VLOOKUP($F170,objets!$A$2:$L5070,6,FALSE))</f>
        <v>0</v>
      </c>
      <c r="M170" s="86">
        <f>_xlfn.IFS($E170&gt;0,VLOOKUP($F170,objets!$A$2:$L5070,6,FALSE)*$E170,$F170="",0,$E170="",VLOOKUP($F170,objets!$A$2:$L5070,6,FALSE))</f>
        <v>0</v>
      </c>
      <c r="N170" s="86">
        <f>_xlfn.IFS($E170&gt;0,VLOOKUP($F170,objets!$A$2:$L5070,6,FALSE)*$E170,$F170="",0,$E170="",VLOOKUP($F170,objets!$A$2:$L5070,6,FALSE))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ht="34.5" customHeight="1" x14ac:dyDescent="0.25">
      <c r="A171" s="81"/>
      <c r="B171" s="81"/>
      <c r="C171" s="82"/>
      <c r="D171" s="83"/>
      <c r="E171" s="83"/>
      <c r="F171" s="84"/>
      <c r="G171" s="85">
        <f t="shared" ref="G171:G173" si="104">SUM(H171:N171)</f>
        <v>0</v>
      </c>
      <c r="H171" s="86">
        <f>_xlfn.IFS($E171&gt;0,VLOOKUP($F171,objets!$A$2:$L5071,6,FALSE)*$E171,$F171="",0,$E171="",VLOOKUP($F171,objets!$A$2:$L5071,6,FALSE))</f>
        <v>0</v>
      </c>
      <c r="I171" s="86">
        <f>_xlfn.IFS($E171&gt;0,VLOOKUP($F171,objets!$A$2:$L5071,6,FALSE)*$E171,$F171="",0,$E171="",VLOOKUP($F171,objets!$A$2:$L5071,6,FALSE))</f>
        <v>0</v>
      </c>
      <c r="J171" s="86">
        <f>_xlfn.IFS($E171&gt;0,VLOOKUP($F171,objets!$A$2:$L5071,6,FALSE)*$E171,$F171="",0,$E171="",VLOOKUP($F171,objets!$A$2:$L5071,6,FALSE))</f>
        <v>0</v>
      </c>
      <c r="K171" s="86">
        <f>_xlfn.IFS($E171&gt;0,VLOOKUP($F171,objets!$A$2:$L5071,6,FALSE)*$E171,$F171="",0,$E171="",VLOOKUP($F171,objets!$A$2:$L5071,6,FALSE))</f>
        <v>0</v>
      </c>
      <c r="L171" s="86">
        <f>_xlfn.IFS($E171&gt;0,VLOOKUP($F171,objets!$A$2:$L5071,6,FALSE)*$E171,$F171="",0,$E171="",VLOOKUP($F171,objets!$A$2:$L5071,6,FALSE))</f>
        <v>0</v>
      </c>
      <c r="M171" s="86">
        <f>_xlfn.IFS($E171&gt;0,VLOOKUP($F171,objets!$A$2:$L5071,6,FALSE)*$E171,$F171="",0,$E171="",VLOOKUP($F171,objets!$A$2:$L5071,6,FALSE))</f>
        <v>0</v>
      </c>
      <c r="N171" s="86">
        <f>_xlfn.IFS($E171&gt;0,VLOOKUP($F171,objets!$A$2:$L5071,6,FALSE)*$E171,$F171="",0,$E171="",VLOOKUP($F171,objets!$A$2:$L5071,6,FALSE))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:X175" si="105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ht="34.5" customHeight="1" x14ac:dyDescent="0.25">
      <c r="A172" s="81"/>
      <c r="B172" s="81"/>
      <c r="C172" s="82"/>
      <c r="D172" s="83"/>
      <c r="E172" s="83"/>
      <c r="F172" s="84"/>
      <c r="G172" s="85">
        <f t="shared" si="104"/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 t="shared" si="105"/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ht="34.5" customHeight="1" x14ac:dyDescent="0.25">
      <c r="A173" s="81"/>
      <c r="B173" s="81"/>
      <c r="C173" s="82"/>
      <c r="D173" s="83"/>
      <c r="E173" s="83"/>
      <c r="F173" s="84"/>
      <c r="G173" s="85">
        <f t="shared" si="104"/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si="105"/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ht="34.5" customHeight="1" x14ac:dyDescent="0.25">
      <c r="A174" s="81"/>
      <c r="B174" s="81"/>
      <c r="C174" s="82"/>
      <c r="D174" s="83"/>
      <c r="E174" s="83"/>
      <c r="F174" s="84"/>
      <c r="G174" s="85">
        <f t="shared" ref="G174:G175" si="106">SUM(H174:N174)</f>
        <v>0</v>
      </c>
      <c r="H174" s="86">
        <f>_xlfn.IFS($E174&gt;0,VLOOKUP($F174,objets!$A$2:$L5066,6,FALSE)*$E174,$F174="",0,$E174="",VLOOKUP($F174,objets!$A$2:$L5066,6,FALSE))</f>
        <v>0</v>
      </c>
      <c r="I174" s="86">
        <f>_xlfn.IFS($E174&gt;0,VLOOKUP($F174,objets!$A$2:$L5066,6,FALSE)*$E174,$F174="",0,$E174="",VLOOKUP($F174,objets!$A$2:$L5066,6,FALSE))</f>
        <v>0</v>
      </c>
      <c r="J174" s="86">
        <f>_xlfn.IFS($E174&gt;0,VLOOKUP($F174,objets!$A$2:$L5066,6,FALSE)*$E174,$F174="",0,$E174="",VLOOKUP($F174,objets!$A$2:$L5066,6,FALSE))</f>
        <v>0</v>
      </c>
      <c r="K174" s="86">
        <f>_xlfn.IFS($E174&gt;0,VLOOKUP($F174,objets!$A$2:$L5066,6,FALSE)*$E174,$F174="",0,$E174="",VLOOKUP($F174,objets!$A$2:$L5066,6,FALSE))</f>
        <v>0</v>
      </c>
      <c r="L174" s="86">
        <f>_xlfn.IFS($E174&gt;0,VLOOKUP($F174,objets!$A$2:$L5066,6,FALSE)*$E174,$F174="",0,$E174="",VLOOKUP($F174,objets!$A$2:$L5066,6,FALSE))</f>
        <v>0</v>
      </c>
      <c r="M174" s="86">
        <f>_xlfn.IFS($E174&gt;0,VLOOKUP($F174,objets!$A$2:$L5066,6,FALSE)*$E174,$F174="",0,$E174="",VLOOKUP($F174,objets!$A$2:$L5066,6,FALSE))</f>
        <v>0</v>
      </c>
      <c r="N174" s="86">
        <f>_xlfn.IFS($E174&gt;0,VLOOKUP($F174,objets!$A$2:$L5066,6,FALSE)*$E174,$F174="",0,$E174="",VLOOKUP($F174,objets!$A$2:$L5066,6,FALSE))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ht="34.5" customHeight="1" x14ac:dyDescent="0.25">
      <c r="A175" s="81"/>
      <c r="B175" s="81"/>
      <c r="C175" s="82"/>
      <c r="D175" s="83"/>
      <c r="E175" s="83"/>
      <c r="F175" s="84"/>
      <c r="G175" s="85">
        <f t="shared" si="106"/>
        <v>0</v>
      </c>
      <c r="H175" s="86">
        <f>_xlfn.IFS($E175&gt;0,VLOOKUP($F175,objets!$A$2:$L5075,6,FALSE)*$E175,$F175="",0,$E175="",VLOOKUP($F175,objets!$A$2:$L5075,6,FALSE))</f>
        <v>0</v>
      </c>
      <c r="I175" s="86">
        <f>_xlfn.IFS($E175&gt;0,VLOOKUP($F175,objets!$A$2:$L5075,6,FALSE)*$E175,$F175="",0,$E175="",VLOOKUP($F175,objets!$A$2:$L5075,6,FALSE))</f>
        <v>0</v>
      </c>
      <c r="J175" s="86">
        <f>_xlfn.IFS($E175&gt;0,VLOOKUP($F175,objets!$A$2:$L5075,6,FALSE)*$E175,$F175="",0,$E175="",VLOOKUP($F175,objets!$A$2:$L5075,6,FALSE))</f>
        <v>0</v>
      </c>
      <c r="K175" s="86">
        <f>_xlfn.IFS($E175&gt;0,VLOOKUP($F175,objets!$A$2:$L5075,6,FALSE)*$E175,$F175="",0,$E175="",VLOOKUP($F175,objets!$A$2:$L5075,6,FALSE))</f>
        <v>0</v>
      </c>
      <c r="L175" s="86">
        <f>_xlfn.IFS($E175&gt;0,VLOOKUP($F175,objets!$A$2:$L5075,6,FALSE)*$E175,$F175="",0,$E175="",VLOOKUP($F175,objets!$A$2:$L5075,6,FALSE))</f>
        <v>0</v>
      </c>
      <c r="M175" s="86">
        <f>_xlfn.IFS($E175&gt;0,VLOOKUP($F175,objets!$A$2:$L5075,6,FALSE)*$E175,$F175="",0,$E175="",VLOOKUP($F175,objets!$A$2:$L5075,6,FALSE))</f>
        <v>0</v>
      </c>
      <c r="N175" s="86">
        <f>_xlfn.IFS($E175&gt;0,VLOOKUP($F175,objets!$A$2:$L5075,6,FALSE)*$E175,$F175="",0,$E175="",VLOOKUP($F175,objets!$A$2:$L5075,6,FALSE))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ht="34.5" customHeight="1" x14ac:dyDescent="0.25">
      <c r="A176" s="81"/>
      <c r="B176" s="81"/>
      <c r="C176" s="82"/>
      <c r="D176" s="83"/>
      <c r="E176" s="83"/>
      <c r="F176" s="97"/>
      <c r="G176" s="85">
        <f>SUM(H176:N176)</f>
        <v>0</v>
      </c>
      <c r="H176" s="86">
        <f>_xlfn.IFS($E176&gt;0,VLOOKUP($F176,objets!$A$2:$L5076,6,FALSE)*$E176,$F176="",0,$E176="",VLOOKUP($F176,objets!$A$2:$L5076,6,FALSE))</f>
        <v>0</v>
      </c>
      <c r="I176" s="86">
        <f>_xlfn.IFS($E176&gt;0,VLOOKUP($F176,objets!$A$2:$L5076,6,FALSE)*$E176,$F176="",0,$E176="",VLOOKUP($F176,objets!$A$2:$L5076,6,FALSE))</f>
        <v>0</v>
      </c>
      <c r="J176" s="86">
        <f>_xlfn.IFS($E176&gt;0,VLOOKUP($F176,objets!$A$2:$L5076,6,FALSE)*$E176,$F176="",0,$E176="",VLOOKUP($F176,objets!$A$2:$L5076,6,FALSE))</f>
        <v>0</v>
      </c>
      <c r="K176" s="86">
        <f>_xlfn.IFS($E176&gt;0,VLOOKUP($F176,objets!$A$2:$L5076,6,FALSE)*$E176,$F176="",0,$E176="",VLOOKUP($F176,objets!$A$2:$L5076,6,FALSE))</f>
        <v>0</v>
      </c>
      <c r="L176" s="86">
        <f>_xlfn.IFS($E176&gt;0,VLOOKUP($F176,objets!$A$2:$L5076,6,FALSE)*$E176,$F176="",0,$E176="",VLOOKUP($F176,objets!$A$2:$L5076,6,FALSE))</f>
        <v>0</v>
      </c>
      <c r="M176" s="86">
        <f>_xlfn.IFS($E176&gt;0,VLOOKUP($F176,objets!$A$2:$L5076,6,FALSE)*$E176,$F176="",0,$E176="",VLOOKUP($F176,objets!$A$2:$L5076,6,FALSE))</f>
        <v>0</v>
      </c>
      <c r="N176" s="86">
        <f>_xlfn.IFS($E176&gt;0,VLOOKUP($F176,objets!$A$2:$L5076,6,FALSE)*$E176,$F176="",0,$E176="",VLOOKUP($F176,objets!$A$2:$L5076,6,FALSE))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>SUMPRODUCT(H176:N176,P176:V176)/SUM(H176:N176)</f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ht="34.5" customHeight="1" x14ac:dyDescent="0.25">
      <c r="A177" s="81"/>
      <c r="B177" s="81"/>
      <c r="C177" s="82"/>
      <c r="D177" s="83"/>
      <c r="E177" s="83"/>
      <c r="F177" s="84"/>
      <c r="G177" s="85">
        <f t="shared" ref="G177:G179" si="107">SUM(H177:N177)</f>
        <v>0</v>
      </c>
      <c r="H177" s="86">
        <f>_xlfn.IFS($E177&gt;0,VLOOKUP($F177,objets!$A$2:$L5077,6,FALSE)*$E177,$F177="",0,$E177="",VLOOKUP($F177,objets!$A$2:$L5077,6,FALSE))</f>
        <v>0</v>
      </c>
      <c r="I177" s="86">
        <f>_xlfn.IFS($E177&gt;0,VLOOKUP($F177,objets!$A$2:$L5077,6,FALSE)*$E177,$F177="",0,$E177="",VLOOKUP($F177,objets!$A$2:$L5077,6,FALSE))</f>
        <v>0</v>
      </c>
      <c r="J177" s="86">
        <f>_xlfn.IFS($E177&gt;0,VLOOKUP($F177,objets!$A$2:$L5077,6,FALSE)*$E177,$F177="",0,$E177="",VLOOKUP($F177,objets!$A$2:$L5077,6,FALSE))</f>
        <v>0</v>
      </c>
      <c r="K177" s="86">
        <f>_xlfn.IFS($E177&gt;0,VLOOKUP($F177,objets!$A$2:$L5077,6,FALSE)*$E177,$F177="",0,$E177="",VLOOKUP($F177,objets!$A$2:$L5077,6,FALSE))</f>
        <v>0</v>
      </c>
      <c r="L177" s="86">
        <f>_xlfn.IFS($E177&gt;0,VLOOKUP($F177,objets!$A$2:$L5077,6,FALSE)*$E177,$F177="",0,$E177="",VLOOKUP($F177,objets!$A$2:$L5077,6,FALSE))</f>
        <v>0</v>
      </c>
      <c r="M177" s="86">
        <f>_xlfn.IFS($E177&gt;0,VLOOKUP($F177,objets!$A$2:$L5077,6,FALSE)*$E177,$F177="",0,$E177="",VLOOKUP($F177,objets!$A$2:$L5077,6,FALSE))</f>
        <v>0</v>
      </c>
      <c r="N177" s="86">
        <f>_xlfn.IFS($E177&gt;0,VLOOKUP($F177,objets!$A$2:$L5077,6,FALSE)*$E177,$F177="",0,$E177="",VLOOKUP($F177,objets!$A$2:$L5077,6,FALSE))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ref="X177:X179" si="108">SUMPRODUCT(H177:N177,P177:V177)/SUM(H177:N177)</f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ht="34.5" customHeight="1" x14ac:dyDescent="0.25">
      <c r="A178" s="81"/>
      <c r="B178" s="81"/>
      <c r="C178" s="82"/>
      <c r="D178" s="83"/>
      <c r="E178" s="83"/>
      <c r="F178" s="84"/>
      <c r="G178" s="85">
        <f t="shared" si="107"/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 t="shared" si="108"/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ht="34.5" customHeight="1" x14ac:dyDescent="0.25">
      <c r="A179" s="81"/>
      <c r="B179" s="81"/>
      <c r="C179" s="82"/>
      <c r="D179" s="83"/>
      <c r="E179" s="83"/>
      <c r="F179" s="84"/>
      <c r="G179" s="85">
        <f t="shared" si="107"/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si="108"/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ht="34.5" customHeight="1" x14ac:dyDescent="0.25">
      <c r="A180" s="81"/>
      <c r="B180" s="81"/>
      <c r="C180" s="82"/>
      <c r="D180" s="83"/>
      <c r="E180" s="83"/>
      <c r="F180" s="97"/>
      <c r="G180" s="85">
        <f>SUM(H180:N180)</f>
        <v>0</v>
      </c>
      <c r="H180" s="86">
        <f>_xlfn.IFS($E180&gt;0,VLOOKUP($F180,objets!$A$2:$L5080,6,FALSE)*$E180,$F180="",0,$E180="",VLOOKUP($F180,objets!$A$2:$L5080,6,FALSE))</f>
        <v>0</v>
      </c>
      <c r="I180" s="86">
        <f>_xlfn.IFS($E180&gt;0,VLOOKUP($F180,objets!$A$2:$L5080,6,FALSE)*$E180,$F180="",0,$E180="",VLOOKUP($F180,objets!$A$2:$L5080,6,FALSE))</f>
        <v>0</v>
      </c>
      <c r="J180" s="86">
        <f>_xlfn.IFS($E180&gt;0,VLOOKUP($F180,objets!$A$2:$L5080,6,FALSE)*$E180,$F180="",0,$E180="",VLOOKUP($F180,objets!$A$2:$L5080,6,FALSE))</f>
        <v>0</v>
      </c>
      <c r="K180" s="86">
        <f>_xlfn.IFS($E180&gt;0,VLOOKUP($F180,objets!$A$2:$L5080,6,FALSE)*$E180,$F180="",0,$E180="",VLOOKUP($F180,objets!$A$2:$L5080,6,FALSE))</f>
        <v>0</v>
      </c>
      <c r="L180" s="86">
        <f>_xlfn.IFS($E180&gt;0,VLOOKUP($F180,objets!$A$2:$L5080,6,FALSE)*$E180,$F180="",0,$E180="",VLOOKUP($F180,objets!$A$2:$L5080,6,FALSE))</f>
        <v>0</v>
      </c>
      <c r="M180" s="86">
        <f>_xlfn.IFS($E180&gt;0,VLOOKUP($F180,objets!$A$2:$L5080,6,FALSE)*$E180,$F180="",0,$E180="",VLOOKUP($F180,objets!$A$2:$L5080,6,FALSE))</f>
        <v>0</v>
      </c>
      <c r="N180" s="86">
        <f>_xlfn.IFS($E180&gt;0,VLOOKUP($F180,objets!$A$2:$L5080,6,FALSE)*$E180,$F180="",0,$E180="",VLOOKUP($F180,objets!$A$2:$L5080,6,FALSE))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>SUMPRODUCT(H180:N180,P180:V180)/SUM(H180:N180)</f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ht="34.5" customHeight="1" x14ac:dyDescent="0.25">
      <c r="A181" s="81"/>
      <c r="B181" s="81"/>
      <c r="C181" s="82"/>
      <c r="D181" s="83"/>
      <c r="E181" s="83"/>
      <c r="F181" s="84"/>
      <c r="G181" s="85">
        <f t="shared" ref="G181" si="109">SUM(H181:N181)</f>
        <v>0</v>
      </c>
      <c r="H181" s="86">
        <f>_xlfn.IFS($E181&gt;0,VLOOKUP($F181,objets!$A$2:$L5081,6,FALSE)*$E181,$F181="",0,$E181="",VLOOKUP($F181,objets!$A$2:$L5081,6,FALSE))</f>
        <v>0</v>
      </c>
      <c r="I181" s="86">
        <f>_xlfn.IFS($E181&gt;0,VLOOKUP($F181,objets!$A$2:$L5081,6,FALSE)*$E181,$F181="",0,$E181="",VLOOKUP($F181,objets!$A$2:$L5081,6,FALSE))</f>
        <v>0</v>
      </c>
      <c r="J181" s="86">
        <f>_xlfn.IFS($E181&gt;0,VLOOKUP($F181,objets!$A$2:$L5081,6,FALSE)*$E181,$F181="",0,$E181="",VLOOKUP($F181,objets!$A$2:$L5081,6,FALSE))</f>
        <v>0</v>
      </c>
      <c r="K181" s="86">
        <f>_xlfn.IFS($E181&gt;0,VLOOKUP($F181,objets!$A$2:$L5081,6,FALSE)*$E181,$F181="",0,$E181="",VLOOKUP($F181,objets!$A$2:$L5081,6,FALSE))</f>
        <v>0</v>
      </c>
      <c r="L181" s="86">
        <f>_xlfn.IFS($E181&gt;0,VLOOKUP($F181,objets!$A$2:$L5081,6,FALSE)*$E181,$F181="",0,$E181="",VLOOKUP($F181,objets!$A$2:$L5081,6,FALSE))</f>
        <v>0</v>
      </c>
      <c r="M181" s="86">
        <f>_xlfn.IFS($E181&gt;0,VLOOKUP($F181,objets!$A$2:$L5081,6,FALSE)*$E181,$F181="",0,$E181="",VLOOKUP($F181,objets!$A$2:$L5081,6,FALSE))</f>
        <v>0</v>
      </c>
      <c r="N181" s="86">
        <f>_xlfn.IFS($E181&gt;0,VLOOKUP($F181,objets!$A$2:$L5081,6,FALSE)*$E181,$F181="",0,$E181="",VLOOKUP($F181,objets!$A$2:$L5081,6,FALSE))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ref="X181" si="110">SUMPRODUCT(H181:N181,P181:V181)/SUM(H181:N181)</f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ht="34.5" customHeight="1" x14ac:dyDescent="0.25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_xlfn.IFS($E182&gt;0,VLOOKUP($F182,objets!$A$2:$L5082,6,FALSE)*$E182,$F182="",0,$E182="",VLOOKUP($F182,objets!$A$2:$L5082,6,FALSE))</f>
        <v>0</v>
      </c>
      <c r="I182" s="86">
        <f>_xlfn.IFS($E182&gt;0,VLOOKUP($F182,objets!$A$2:$L5082,6,FALSE)*$E182,$F182="",0,$E182="",VLOOKUP($F182,objets!$A$2:$L5082,6,FALSE))</f>
        <v>0</v>
      </c>
      <c r="J182" s="86">
        <f>_xlfn.IFS($E182&gt;0,VLOOKUP($F182,objets!$A$2:$L5082,6,FALSE)*$E182,$F182="",0,$E182="",VLOOKUP($F182,objets!$A$2:$L5082,6,FALSE))</f>
        <v>0</v>
      </c>
      <c r="K182" s="86">
        <f>_xlfn.IFS($E182&gt;0,VLOOKUP($F182,objets!$A$2:$L5082,6,FALSE)*$E182,$F182="",0,$E182="",VLOOKUP($F182,objets!$A$2:$L5082,6,FALSE))</f>
        <v>0</v>
      </c>
      <c r="L182" s="86">
        <f>_xlfn.IFS($E182&gt;0,VLOOKUP($F182,objets!$A$2:$L5082,6,FALSE)*$E182,$F182="",0,$E182="",VLOOKUP($F182,objets!$A$2:$L5082,6,FALSE))</f>
        <v>0</v>
      </c>
      <c r="M182" s="86">
        <f>_xlfn.IFS($E182&gt;0,VLOOKUP($F182,objets!$A$2:$L5082,6,FALSE)*$E182,$F182="",0,$E182="",VLOOKUP($F182,objets!$A$2:$L5082,6,FALSE))</f>
        <v>0</v>
      </c>
      <c r="N182" s="86">
        <f>_xlfn.IFS($E182&gt;0,VLOOKUP($F182,objets!$A$2:$L5082,6,FALSE)*$E182,$F182="",0,$E182="",VLOOKUP($F182,objets!$A$2:$L5082,6,FALSE))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ht="34.5" customHeight="1" x14ac:dyDescent="0.25">
      <c r="A183" s="81"/>
      <c r="B183" s="81"/>
      <c r="C183" s="82"/>
      <c r="D183" s="83"/>
      <c r="E183" s="83"/>
      <c r="F183" s="84"/>
      <c r="G183" s="85">
        <f t="shared" ref="G183:G185" si="111">SUM(H183:N183)</f>
        <v>0</v>
      </c>
      <c r="H183" s="86">
        <f>_xlfn.IFS($E183&gt;0,VLOOKUP($F183,objets!$A$2:$L5083,6,FALSE)*$E183,$F183="",0,$E183="",VLOOKUP($F183,objets!$A$2:$L5083,6,FALSE))</f>
        <v>0</v>
      </c>
      <c r="I183" s="86">
        <f>_xlfn.IFS($E183&gt;0,VLOOKUP($F183,objets!$A$2:$L5083,6,FALSE)*$E183,$F183="",0,$E183="",VLOOKUP($F183,objets!$A$2:$L5083,6,FALSE))</f>
        <v>0</v>
      </c>
      <c r="J183" s="86">
        <f>_xlfn.IFS($E183&gt;0,VLOOKUP($F183,objets!$A$2:$L5083,6,FALSE)*$E183,$F183="",0,$E183="",VLOOKUP($F183,objets!$A$2:$L5083,6,FALSE))</f>
        <v>0</v>
      </c>
      <c r="K183" s="86">
        <f>_xlfn.IFS($E183&gt;0,VLOOKUP($F183,objets!$A$2:$L5083,6,FALSE)*$E183,$F183="",0,$E183="",VLOOKUP($F183,objets!$A$2:$L5083,6,FALSE))</f>
        <v>0</v>
      </c>
      <c r="L183" s="86">
        <f>_xlfn.IFS($E183&gt;0,VLOOKUP($F183,objets!$A$2:$L5083,6,FALSE)*$E183,$F183="",0,$E183="",VLOOKUP($F183,objets!$A$2:$L5083,6,FALSE))</f>
        <v>0</v>
      </c>
      <c r="M183" s="86">
        <f>_xlfn.IFS($E183&gt;0,VLOOKUP($F183,objets!$A$2:$L5083,6,FALSE)*$E183,$F183="",0,$E183="",VLOOKUP($F183,objets!$A$2:$L5083,6,FALSE))</f>
        <v>0</v>
      </c>
      <c r="N183" s="86">
        <f>_xlfn.IFS($E183&gt;0,VLOOKUP($F183,objets!$A$2:$L5083,6,FALSE)*$E183,$F183="",0,$E183="",VLOOKUP($F183,objets!$A$2:$L5083,6,FALSE))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:X185" si="112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ht="34.5" customHeight="1" x14ac:dyDescent="0.25">
      <c r="A184" s="81"/>
      <c r="B184" s="81"/>
      <c r="C184" s="82"/>
      <c r="D184" s="83"/>
      <c r="E184" s="83"/>
      <c r="F184" s="84"/>
      <c r="G184" s="85">
        <f t="shared" si="111"/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 t="shared" si="112"/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ht="34.5" customHeight="1" x14ac:dyDescent="0.25">
      <c r="A185" s="81"/>
      <c r="B185" s="81"/>
      <c r="C185" s="82"/>
      <c r="D185" s="83"/>
      <c r="E185" s="83"/>
      <c r="F185" s="84"/>
      <c r="G185" s="85">
        <f t="shared" si="111"/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si="112"/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ht="34.5" customHeight="1" x14ac:dyDescent="0.25">
      <c r="A186" s="81"/>
      <c r="B186" s="81"/>
      <c r="C186" s="82"/>
      <c r="D186" s="83"/>
      <c r="E186" s="83"/>
      <c r="F186" s="97"/>
      <c r="G186" s="85">
        <f>SUM(H186:N186)</f>
        <v>0</v>
      </c>
      <c r="H186" s="86">
        <f>_xlfn.IFS($E186&gt;0,VLOOKUP($F186,objets!$A$2:$L5086,6,FALSE)*$E186,$F186="",0,$E186="",VLOOKUP($F186,objets!$A$2:$L5086,6,FALSE))</f>
        <v>0</v>
      </c>
      <c r="I186" s="86">
        <f>_xlfn.IFS($E186&gt;0,VLOOKUP($F186,objets!$A$2:$L5086,6,FALSE)*$E186,$F186="",0,$E186="",VLOOKUP($F186,objets!$A$2:$L5086,6,FALSE))</f>
        <v>0</v>
      </c>
      <c r="J186" s="86">
        <f>_xlfn.IFS($E186&gt;0,VLOOKUP($F186,objets!$A$2:$L5086,6,FALSE)*$E186,$F186="",0,$E186="",VLOOKUP($F186,objets!$A$2:$L5086,6,FALSE))</f>
        <v>0</v>
      </c>
      <c r="K186" s="86">
        <f>_xlfn.IFS($E186&gt;0,VLOOKUP($F186,objets!$A$2:$L5086,6,FALSE)*$E186,$F186="",0,$E186="",VLOOKUP($F186,objets!$A$2:$L5086,6,FALSE))</f>
        <v>0</v>
      </c>
      <c r="L186" s="86">
        <f>_xlfn.IFS($E186&gt;0,VLOOKUP($F186,objets!$A$2:$L5086,6,FALSE)*$E186,$F186="",0,$E186="",VLOOKUP($F186,objets!$A$2:$L5086,6,FALSE))</f>
        <v>0</v>
      </c>
      <c r="M186" s="86">
        <f>_xlfn.IFS($E186&gt;0,VLOOKUP($F186,objets!$A$2:$L5086,6,FALSE)*$E186,$F186="",0,$E186="",VLOOKUP($F186,objets!$A$2:$L5086,6,FALSE))</f>
        <v>0</v>
      </c>
      <c r="N186" s="86">
        <f>_xlfn.IFS($E186&gt;0,VLOOKUP($F186,objets!$A$2:$L5086,6,FALSE)*$E186,$F186="",0,$E186="",VLOOKUP($F186,objets!$A$2:$L5086,6,FALSE))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>SUMPRODUCT(H186:N186,P186:V186)/SUM(H186:N186)</f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ht="34.5" customHeight="1" x14ac:dyDescent="0.25">
      <c r="A187" s="81"/>
      <c r="B187" s="81"/>
      <c r="C187" s="82"/>
      <c r="D187" s="83"/>
      <c r="E187" s="83"/>
      <c r="F187" s="84"/>
      <c r="G187" s="85">
        <f t="shared" ref="G187:G191" si="113">SUM(H187:N187)</f>
        <v>0</v>
      </c>
      <c r="H187" s="86">
        <f>_xlfn.IFS($E187&gt;0,VLOOKUP($F187,objets!$A$2:$L5087,6,FALSE)*$E187,$F187="",0,$E187="",VLOOKUP($F187,objets!$A$2:$L5087,6,FALSE))</f>
        <v>0</v>
      </c>
      <c r="I187" s="86">
        <f>_xlfn.IFS($E187&gt;0,VLOOKUP($F187,objets!$A$2:$L5087,6,FALSE)*$E187,$F187="",0,$E187="",VLOOKUP($F187,objets!$A$2:$L5087,6,FALSE))</f>
        <v>0</v>
      </c>
      <c r="J187" s="86">
        <f>_xlfn.IFS($E187&gt;0,VLOOKUP($F187,objets!$A$2:$L5087,6,FALSE)*$E187,$F187="",0,$E187="",VLOOKUP($F187,objets!$A$2:$L5087,6,FALSE))</f>
        <v>0</v>
      </c>
      <c r="K187" s="86">
        <f>_xlfn.IFS($E187&gt;0,VLOOKUP($F187,objets!$A$2:$L5087,6,FALSE)*$E187,$F187="",0,$E187="",VLOOKUP($F187,objets!$A$2:$L5087,6,FALSE))</f>
        <v>0</v>
      </c>
      <c r="L187" s="86">
        <f>_xlfn.IFS($E187&gt;0,VLOOKUP($F187,objets!$A$2:$L5087,6,FALSE)*$E187,$F187="",0,$E187="",VLOOKUP($F187,objets!$A$2:$L5087,6,FALSE))</f>
        <v>0</v>
      </c>
      <c r="M187" s="86">
        <f>_xlfn.IFS($E187&gt;0,VLOOKUP($F187,objets!$A$2:$L5087,6,FALSE)*$E187,$F187="",0,$E187="",VLOOKUP($F187,objets!$A$2:$L5087,6,FALSE))</f>
        <v>0</v>
      </c>
      <c r="N187" s="86">
        <f>_xlfn.IFS($E187&gt;0,VLOOKUP($F187,objets!$A$2:$L5087,6,FALSE)*$E187,$F187="",0,$E187="",VLOOKUP($F187,objets!$A$2:$L5087,6,FALSE))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ref="X187:X199" si="114">SUMPRODUCT(H187:N187,P187:V187)/SUM(H187:N187)</f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ht="34.5" customHeight="1" x14ac:dyDescent="0.25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_xlfn.IFS($E188&gt;0,VLOOKUP($F188,objets!$A$2:$L5088,6,FALSE)*$E188,$F188="",0,$E188="",VLOOKUP($F188,objets!$A$2:$L5088,6,FALSE))</f>
        <v>0</v>
      </c>
      <c r="I188" s="86">
        <f>_xlfn.IFS($E188&gt;0,VLOOKUP($F188,objets!$A$2:$L5088,6,FALSE)*$E188,$F188="",0,$E188="",VLOOKUP($F188,objets!$A$2:$L5088,6,FALSE))</f>
        <v>0</v>
      </c>
      <c r="J188" s="86">
        <f>_xlfn.IFS($E188&gt;0,VLOOKUP($F188,objets!$A$2:$L5088,6,FALSE)*$E188,$F188="",0,$E188="",VLOOKUP($F188,objets!$A$2:$L5088,6,FALSE))</f>
        <v>0</v>
      </c>
      <c r="K188" s="86">
        <f>_xlfn.IFS($E188&gt;0,VLOOKUP($F188,objets!$A$2:$L5088,6,FALSE)*$E188,$F188="",0,$E188="",VLOOKUP($F188,objets!$A$2:$L5088,6,FALSE))</f>
        <v>0</v>
      </c>
      <c r="L188" s="86">
        <f>_xlfn.IFS($E188&gt;0,VLOOKUP($F188,objets!$A$2:$L5088,6,FALSE)*$E188,$F188="",0,$E188="",VLOOKUP($F188,objets!$A$2:$L5088,6,FALSE))</f>
        <v>0</v>
      </c>
      <c r="M188" s="86">
        <f>_xlfn.IFS($E188&gt;0,VLOOKUP($F188,objets!$A$2:$L5088,6,FALSE)*$E188,$F188="",0,$E188="",VLOOKUP($F188,objets!$A$2:$L5088,6,FALSE))</f>
        <v>0</v>
      </c>
      <c r="N188" s="86">
        <f>_xlfn.IFS($E188&gt;0,VLOOKUP($F188,objets!$A$2:$L5088,6,FALSE)*$E188,$F188="",0,$E188="",VLOOKUP($F188,objets!$A$2:$L5088,6,FALSE))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ht="34.5" customHeight="1" x14ac:dyDescent="0.25">
      <c r="A189" s="81"/>
      <c r="B189" s="81"/>
      <c r="C189" s="82"/>
      <c r="D189" s="83"/>
      <c r="E189" s="83"/>
      <c r="F189" s="84"/>
      <c r="G189" s="85">
        <f t="shared" ref="G189" si="115">SUM(H189:N189)</f>
        <v>0</v>
      </c>
      <c r="H189" s="86">
        <f>_xlfn.IFS($E189&gt;0,VLOOKUP($F189,objets!$A$2:$L5089,6,FALSE)*$E189,$F189="",0,$E189="",VLOOKUP($F189,objets!$A$2:$L5089,6,FALSE))</f>
        <v>0</v>
      </c>
      <c r="I189" s="86">
        <f>_xlfn.IFS($E189&gt;0,VLOOKUP($F189,objets!$A$2:$L5089,6,FALSE)*$E189,$F189="",0,$E189="",VLOOKUP($F189,objets!$A$2:$L5089,6,FALSE))</f>
        <v>0</v>
      </c>
      <c r="J189" s="86">
        <f>_xlfn.IFS($E189&gt;0,VLOOKUP($F189,objets!$A$2:$L5089,6,FALSE)*$E189,$F189="",0,$E189="",VLOOKUP($F189,objets!$A$2:$L5089,6,FALSE))</f>
        <v>0</v>
      </c>
      <c r="K189" s="86">
        <f>_xlfn.IFS($E189&gt;0,VLOOKUP($F189,objets!$A$2:$L5089,6,FALSE)*$E189,$F189="",0,$E189="",VLOOKUP($F189,objets!$A$2:$L5089,6,FALSE))</f>
        <v>0</v>
      </c>
      <c r="L189" s="86">
        <f>_xlfn.IFS($E189&gt;0,VLOOKUP($F189,objets!$A$2:$L5089,6,FALSE)*$E189,$F189="",0,$E189="",VLOOKUP($F189,objets!$A$2:$L5089,6,FALSE))</f>
        <v>0</v>
      </c>
      <c r="M189" s="86">
        <f>_xlfn.IFS($E189&gt;0,VLOOKUP($F189,objets!$A$2:$L5089,6,FALSE)*$E189,$F189="",0,$E189="",VLOOKUP($F189,objets!$A$2:$L5089,6,FALSE))</f>
        <v>0</v>
      </c>
      <c r="N189" s="86">
        <f>_xlfn.IFS($E189&gt;0,VLOOKUP($F189,objets!$A$2:$L5089,6,FALSE)*$E189,$F189="",0,$E189="",VLOOKUP($F189,objets!$A$2:$L5089,6,FALSE))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" si="116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ht="34.5" customHeight="1" x14ac:dyDescent="0.25">
      <c r="A190" s="81"/>
      <c r="B190" s="81"/>
      <c r="C190" s="82"/>
      <c r="D190" s="83"/>
      <c r="E190" s="83"/>
      <c r="F190" s="84"/>
      <c r="G190" s="85">
        <f t="shared" si="113"/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 t="shared" si="114"/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ht="34.5" customHeight="1" x14ac:dyDescent="0.25">
      <c r="A191" s="81"/>
      <c r="B191" s="81"/>
      <c r="C191" s="82"/>
      <c r="D191" s="83"/>
      <c r="E191" s="83"/>
      <c r="F191" s="84"/>
      <c r="G191" s="85">
        <f t="shared" si="113"/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si="114"/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ht="34.5" customHeight="1" x14ac:dyDescent="0.25">
      <c r="A192" s="81"/>
      <c r="B192" s="81"/>
      <c r="C192" s="82"/>
      <c r="D192" s="83"/>
      <c r="E192" s="83"/>
      <c r="F192" s="97"/>
      <c r="G192" s="85">
        <f>SUM(H192:N192)</f>
        <v>0</v>
      </c>
      <c r="H192" s="86">
        <f>_xlfn.IFS($E192&gt;0,VLOOKUP($F192,objets!$A$2:$L5092,6,FALSE)*$E192,$F192="",0,$E192="",VLOOKUP($F192,objets!$A$2:$L5092,6,FALSE))</f>
        <v>0</v>
      </c>
      <c r="I192" s="86">
        <f>_xlfn.IFS($E192&gt;0,VLOOKUP($F192,objets!$A$2:$L5092,6,FALSE)*$E192,$F192="",0,$E192="",VLOOKUP($F192,objets!$A$2:$L5092,6,FALSE))</f>
        <v>0</v>
      </c>
      <c r="J192" s="86">
        <f>_xlfn.IFS($E192&gt;0,VLOOKUP($F192,objets!$A$2:$L5092,6,FALSE)*$E192,$F192="",0,$E192="",VLOOKUP($F192,objets!$A$2:$L5092,6,FALSE))</f>
        <v>0</v>
      </c>
      <c r="K192" s="86">
        <f>_xlfn.IFS($E192&gt;0,VLOOKUP($F192,objets!$A$2:$L5092,6,FALSE)*$E192,$F192="",0,$E192="",VLOOKUP($F192,objets!$A$2:$L5092,6,FALSE))</f>
        <v>0</v>
      </c>
      <c r="L192" s="86">
        <f>_xlfn.IFS($E192&gt;0,VLOOKUP($F192,objets!$A$2:$L5092,6,FALSE)*$E192,$F192="",0,$E192="",VLOOKUP($F192,objets!$A$2:$L5092,6,FALSE))</f>
        <v>0</v>
      </c>
      <c r="M192" s="86">
        <f>_xlfn.IFS($E192&gt;0,VLOOKUP($F192,objets!$A$2:$L5092,6,FALSE)*$E192,$F192="",0,$E192="",VLOOKUP($F192,objets!$A$2:$L5092,6,FALSE))</f>
        <v>0</v>
      </c>
      <c r="N192" s="86">
        <f>_xlfn.IFS($E192&gt;0,VLOOKUP($F192,objets!$A$2:$L5092,6,FALSE)*$E192,$F192="",0,$E192="",VLOOKUP($F192,objets!$A$2:$L5092,6,FALSE))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>SUMPRODUCT(H192:N192,P192:V192)/SUM(H192:N192)</f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ht="34.5" customHeight="1" x14ac:dyDescent="0.25">
      <c r="A193" s="81"/>
      <c r="B193" s="81"/>
      <c r="C193" s="82"/>
      <c r="D193" s="83"/>
      <c r="E193" s="83"/>
      <c r="F193" s="84"/>
      <c r="G193" s="85">
        <f t="shared" ref="G193" si="117">SUM(H193:N193)</f>
        <v>0</v>
      </c>
      <c r="H193" s="86">
        <f>_xlfn.IFS($E193&gt;0,VLOOKUP($F193,objets!$A$2:$L5093,6,FALSE)*$E193,$F193="",0,$E193="",VLOOKUP($F193,objets!$A$2:$L5093,6,FALSE))</f>
        <v>0</v>
      </c>
      <c r="I193" s="86">
        <f>_xlfn.IFS($E193&gt;0,VLOOKUP($F193,objets!$A$2:$L5093,6,FALSE)*$E193,$F193="",0,$E193="",VLOOKUP($F193,objets!$A$2:$L5093,6,FALSE))</f>
        <v>0</v>
      </c>
      <c r="J193" s="86">
        <f>_xlfn.IFS($E193&gt;0,VLOOKUP($F193,objets!$A$2:$L5093,6,FALSE)*$E193,$F193="",0,$E193="",VLOOKUP($F193,objets!$A$2:$L5093,6,FALSE))</f>
        <v>0</v>
      </c>
      <c r="K193" s="86">
        <f>_xlfn.IFS($E193&gt;0,VLOOKUP($F193,objets!$A$2:$L5093,6,FALSE)*$E193,$F193="",0,$E193="",VLOOKUP($F193,objets!$A$2:$L5093,6,FALSE))</f>
        <v>0</v>
      </c>
      <c r="L193" s="86">
        <f>_xlfn.IFS($E193&gt;0,VLOOKUP($F193,objets!$A$2:$L5093,6,FALSE)*$E193,$F193="",0,$E193="",VLOOKUP($F193,objets!$A$2:$L5093,6,FALSE))</f>
        <v>0</v>
      </c>
      <c r="M193" s="86">
        <f>_xlfn.IFS($E193&gt;0,VLOOKUP($F193,objets!$A$2:$L5093,6,FALSE)*$E193,$F193="",0,$E193="",VLOOKUP($F193,objets!$A$2:$L5093,6,FALSE))</f>
        <v>0</v>
      </c>
      <c r="N193" s="86">
        <f>_xlfn.IFS($E193&gt;0,VLOOKUP($F193,objets!$A$2:$L5093,6,FALSE)*$E193,$F193="",0,$E193="",VLOOKUP($F193,objets!$A$2:$L5093,6,FALSE))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ref="X193" si="118">SUMPRODUCT(H193:N193,P193:V193)/SUM(H193:N193)</f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ht="34.5" customHeight="1" x14ac:dyDescent="0.25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_xlfn.IFS($E194&gt;0,VLOOKUP($F194,objets!$A$2:$L5094,6,FALSE)*$E194,$F194="",0,$E194="",VLOOKUP($F194,objets!$A$2:$L5094,6,FALSE))</f>
        <v>0</v>
      </c>
      <c r="I194" s="86">
        <f>_xlfn.IFS($E194&gt;0,VLOOKUP($F194,objets!$A$2:$L5094,6,FALSE)*$E194,$F194="",0,$E194="",VLOOKUP($F194,objets!$A$2:$L5094,6,FALSE))</f>
        <v>0</v>
      </c>
      <c r="J194" s="86">
        <f>_xlfn.IFS($E194&gt;0,VLOOKUP($F194,objets!$A$2:$L5094,6,FALSE)*$E194,$F194="",0,$E194="",VLOOKUP($F194,objets!$A$2:$L5094,6,FALSE))</f>
        <v>0</v>
      </c>
      <c r="K194" s="86">
        <f>_xlfn.IFS($E194&gt;0,VLOOKUP($F194,objets!$A$2:$L5094,6,FALSE)*$E194,$F194="",0,$E194="",VLOOKUP($F194,objets!$A$2:$L5094,6,FALSE))</f>
        <v>0</v>
      </c>
      <c r="L194" s="86">
        <f>_xlfn.IFS($E194&gt;0,VLOOKUP($F194,objets!$A$2:$L5094,6,FALSE)*$E194,$F194="",0,$E194="",VLOOKUP($F194,objets!$A$2:$L5094,6,FALSE))</f>
        <v>0</v>
      </c>
      <c r="M194" s="86">
        <f>_xlfn.IFS($E194&gt;0,VLOOKUP($F194,objets!$A$2:$L5094,6,FALSE)*$E194,$F194="",0,$E194="",VLOOKUP($F194,objets!$A$2:$L5094,6,FALSE))</f>
        <v>0</v>
      </c>
      <c r="N194" s="86">
        <f>_xlfn.IFS($E194&gt;0,VLOOKUP($F194,objets!$A$2:$L5094,6,FALSE)*$E194,$F194="",0,$E194="",VLOOKUP($F194,objets!$A$2:$L5094,6,FALSE))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ht="34.5" customHeight="1" x14ac:dyDescent="0.25">
      <c r="A195" s="81"/>
      <c r="B195" s="81"/>
      <c r="C195" s="82"/>
      <c r="D195" s="83"/>
      <c r="E195" s="83"/>
      <c r="F195" s="84"/>
      <c r="G195" s="85">
        <f t="shared" ref="G195:G197" si="119">SUM(H195:N195)</f>
        <v>0</v>
      </c>
      <c r="H195" s="86">
        <f>_xlfn.IFS($E195&gt;0,VLOOKUP($F195,objets!$A$2:$L5095,6,FALSE)*$E195,$F195="",0,$E195="",VLOOKUP($F195,objets!$A$2:$L5095,6,FALSE))</f>
        <v>0</v>
      </c>
      <c r="I195" s="86">
        <f>_xlfn.IFS($E195&gt;0,VLOOKUP($F195,objets!$A$2:$L5095,6,FALSE)*$E195,$F195="",0,$E195="",VLOOKUP($F195,objets!$A$2:$L5095,6,FALSE))</f>
        <v>0</v>
      </c>
      <c r="J195" s="86">
        <f>_xlfn.IFS($E195&gt;0,VLOOKUP($F195,objets!$A$2:$L5095,6,FALSE)*$E195,$F195="",0,$E195="",VLOOKUP($F195,objets!$A$2:$L5095,6,FALSE))</f>
        <v>0</v>
      </c>
      <c r="K195" s="86">
        <f>_xlfn.IFS($E195&gt;0,VLOOKUP($F195,objets!$A$2:$L5095,6,FALSE)*$E195,$F195="",0,$E195="",VLOOKUP($F195,objets!$A$2:$L5095,6,FALSE))</f>
        <v>0</v>
      </c>
      <c r="L195" s="86">
        <f>_xlfn.IFS($E195&gt;0,VLOOKUP($F195,objets!$A$2:$L5095,6,FALSE)*$E195,$F195="",0,$E195="",VLOOKUP($F195,objets!$A$2:$L5095,6,FALSE))</f>
        <v>0</v>
      </c>
      <c r="M195" s="86">
        <f>_xlfn.IFS($E195&gt;0,VLOOKUP($F195,objets!$A$2:$L5095,6,FALSE)*$E195,$F195="",0,$E195="",VLOOKUP($F195,objets!$A$2:$L5095,6,FALSE))</f>
        <v>0</v>
      </c>
      <c r="N195" s="86">
        <f>_xlfn.IFS($E195&gt;0,VLOOKUP($F195,objets!$A$2:$L5095,6,FALSE)*$E195,$F195="",0,$E195="",VLOOKUP($F195,objets!$A$2:$L5095,6,FALSE))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:X197" si="120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ht="34.5" customHeight="1" x14ac:dyDescent="0.25">
      <c r="A196" s="81"/>
      <c r="B196" s="81"/>
      <c r="C196" s="82"/>
      <c r="D196" s="83"/>
      <c r="E196" s="83"/>
      <c r="F196" s="84"/>
      <c r="G196" s="85">
        <f t="shared" si="119"/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 t="shared" si="120"/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ht="34.5" customHeight="1" x14ac:dyDescent="0.25">
      <c r="A197" s="81"/>
      <c r="B197" s="81"/>
      <c r="C197" s="82"/>
      <c r="D197" s="83"/>
      <c r="E197" s="83"/>
      <c r="F197" s="84"/>
      <c r="G197" s="85">
        <f t="shared" si="119"/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si="120"/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ht="34.5" customHeight="1" x14ac:dyDescent="0.25">
      <c r="A198" s="81"/>
      <c r="B198" s="81"/>
      <c r="C198" s="82"/>
      <c r="D198" s="83"/>
      <c r="E198" s="83"/>
      <c r="F198" s="84"/>
      <c r="G198" s="85">
        <f t="shared" ref="G198:G199" si="121">SUM(H198:N198)</f>
        <v>0</v>
      </c>
      <c r="H198" s="86">
        <f>_xlfn.IFS($E198&gt;0,VLOOKUP($F198,objets!$A$2:$L5090,6,FALSE)*$E198,$F198="",0,$E198="",VLOOKUP($F198,objets!$A$2:$L5090,6,FALSE))</f>
        <v>0</v>
      </c>
      <c r="I198" s="86">
        <f>_xlfn.IFS($E198&gt;0,VLOOKUP($F198,objets!$A$2:$L5090,6,FALSE)*$E198,$F198="",0,$E198="",VLOOKUP($F198,objets!$A$2:$L5090,6,FALSE))</f>
        <v>0</v>
      </c>
      <c r="J198" s="86">
        <f>_xlfn.IFS($E198&gt;0,VLOOKUP($F198,objets!$A$2:$L5090,6,FALSE)*$E198,$F198="",0,$E198="",VLOOKUP($F198,objets!$A$2:$L5090,6,FALSE))</f>
        <v>0</v>
      </c>
      <c r="K198" s="86">
        <f>_xlfn.IFS($E198&gt;0,VLOOKUP($F198,objets!$A$2:$L5090,6,FALSE)*$E198,$F198="",0,$E198="",VLOOKUP($F198,objets!$A$2:$L5090,6,FALSE))</f>
        <v>0</v>
      </c>
      <c r="L198" s="86">
        <f>_xlfn.IFS($E198&gt;0,VLOOKUP($F198,objets!$A$2:$L5090,6,FALSE)*$E198,$F198="",0,$E198="",VLOOKUP($F198,objets!$A$2:$L5090,6,FALSE))</f>
        <v>0</v>
      </c>
      <c r="M198" s="86">
        <f>_xlfn.IFS($E198&gt;0,VLOOKUP($F198,objets!$A$2:$L5090,6,FALSE)*$E198,$F198="",0,$E198="",VLOOKUP($F198,objets!$A$2:$L5090,6,FALSE))</f>
        <v>0</v>
      </c>
      <c r="N198" s="86">
        <f>_xlfn.IFS($E198&gt;0,VLOOKUP($F198,objets!$A$2:$L5090,6,FALSE)*$E198,$F198="",0,$E198="",VLOOKUP($F198,objets!$A$2:$L5090,6,FALSE))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14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ht="34.5" customHeight="1" thickBot="1" x14ac:dyDescent="0.3">
      <c r="A199" s="98"/>
      <c r="B199" s="98"/>
      <c r="C199" s="99"/>
      <c r="D199" s="100"/>
      <c r="E199" s="100"/>
      <c r="F199" s="101"/>
      <c r="G199" s="102">
        <f t="shared" si="121"/>
        <v>0</v>
      </c>
      <c r="H199" s="86">
        <f>_xlfn.IFS($E199&gt;0,VLOOKUP($F199,objets!$A$2:$L5091,6,FALSE)*$E199,$F199="",0,$E199="",VLOOKUP($F199,objets!$A$2:$L5091,6,FALSE))</f>
        <v>0</v>
      </c>
      <c r="I199" s="86">
        <f>_xlfn.IFS($E199&gt;0,VLOOKUP($F199,objets!$A$2:$L5091,6,FALSE)*$E199,$F199="",0,$E199="",VLOOKUP($F199,objets!$A$2:$L5091,6,FALSE))</f>
        <v>0</v>
      </c>
      <c r="J199" s="86">
        <f>_xlfn.IFS($E199&gt;0,VLOOKUP($F199,objets!$A$2:$L5091,6,FALSE)*$E199,$F199="",0,$E199="",VLOOKUP($F199,objets!$A$2:$L5091,6,FALSE))</f>
        <v>0</v>
      </c>
      <c r="K199" s="86">
        <f>_xlfn.IFS($E199&gt;0,VLOOKUP($F199,objets!$A$2:$L5091,6,FALSE)*$E199,$F199="",0,$E199="",VLOOKUP($F199,objets!$A$2:$L5091,6,FALSE))</f>
        <v>0</v>
      </c>
      <c r="L199" s="86">
        <f>_xlfn.IFS($E199&gt;0,VLOOKUP($F199,objets!$A$2:$L5091,6,FALSE)*$E199,$F199="",0,$E199="",VLOOKUP($F199,objets!$A$2:$L5091,6,FALSE))</f>
        <v>0</v>
      </c>
      <c r="M199" s="86">
        <f>_xlfn.IFS($E199&gt;0,VLOOKUP($F199,objets!$A$2:$L5091,6,FALSE)*$E199,$F199="",0,$E199="",VLOOKUP($F199,objets!$A$2:$L5091,6,FALSE))</f>
        <v>0</v>
      </c>
      <c r="N199" s="86">
        <f>_xlfn.IFS($E199&gt;0,VLOOKUP($F199,objets!$A$2:$L5091,6,FALSE)*$E199,$F199="",0,$E199="",VLOOKUP($F199,objets!$A$2:$L5091,6,FALSE))</f>
        <v>0</v>
      </c>
      <c r="O199" s="103"/>
      <c r="P199" s="104"/>
      <c r="Q199" s="104"/>
      <c r="R199" s="104"/>
      <c r="S199" s="104"/>
      <c r="T199" s="104"/>
      <c r="U199" s="104"/>
      <c r="V199" s="88"/>
      <c r="W199" s="105"/>
      <c r="X199" s="106" t="e">
        <f t="shared" si="114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ht="34.5" customHeight="1" thickTop="1" thickBot="1" x14ac:dyDescent="0.3">
      <c r="A200" s="107" t="s">
        <v>103</v>
      </c>
      <c r="B200" s="108"/>
      <c r="C200" s="230" t="s">
        <v>74</v>
      </c>
      <c r="D200" s="230"/>
      <c r="E200" s="230"/>
      <c r="F200" s="230"/>
      <c r="G200" s="109">
        <f t="shared" ref="G200:N200" si="122">SUM(G5:G199)</f>
        <v>84</v>
      </c>
      <c r="H200" s="110">
        <f t="shared" si="122"/>
        <v>12</v>
      </c>
      <c r="I200" s="110">
        <f t="shared" si="122"/>
        <v>12</v>
      </c>
      <c r="J200" s="110">
        <f t="shared" si="122"/>
        <v>12</v>
      </c>
      <c r="K200" s="110">
        <f t="shared" si="122"/>
        <v>12</v>
      </c>
      <c r="L200" s="110">
        <f t="shared" si="122"/>
        <v>12</v>
      </c>
      <c r="M200" s="110">
        <f t="shared" si="122"/>
        <v>12</v>
      </c>
      <c r="N200" s="110">
        <f t="shared" si="122"/>
        <v>12</v>
      </c>
      <c r="O200" s="111"/>
      <c r="P200" s="112">
        <f t="shared" ref="P200" si="123">SUMPRODUCT(H5:H199,P5:P199)/H200</f>
        <v>0</v>
      </c>
      <c r="Q200" s="112"/>
      <c r="R200" s="112">
        <f>SUMPRODUCT(J5:J199,R5:R199)/J200</f>
        <v>0</v>
      </c>
      <c r="S200" s="112">
        <f t="shared" ref="S200:V200" si="124">SUMPRODUCT(K5:K199,S5:S199)/K200</f>
        <v>0</v>
      </c>
      <c r="T200" s="112">
        <f t="shared" si="124"/>
        <v>0</v>
      </c>
      <c r="U200" s="112">
        <f t="shared" si="124"/>
        <v>0</v>
      </c>
      <c r="V200" s="112">
        <f t="shared" si="124"/>
        <v>0</v>
      </c>
      <c r="W200" s="113"/>
      <c r="X200" s="114">
        <f>SUMPRODUCT(H5:N199,P5:V199)/SUM(H200:N200)</f>
        <v>0</v>
      </c>
      <c r="Y200" s="76"/>
      <c r="Z200" s="115"/>
      <c r="AA200" s="115"/>
      <c r="AB200" s="115"/>
      <c r="AC200" s="115"/>
      <c r="AD200" s="115"/>
      <c r="AE200" s="115"/>
      <c r="AF200" s="115"/>
      <c r="AG200" s="115"/>
      <c r="AH200" s="116"/>
      <c r="AI200" s="117"/>
      <c r="AJ200" s="118"/>
      <c r="AK200" s="119"/>
      <c r="AL200" s="119"/>
      <c r="AM200" s="117"/>
      <c r="AN200" s="120"/>
      <c r="AO200" s="115"/>
      <c r="AP200" s="119"/>
    </row>
    <row r="201" spans="1:42" s="8" customFormat="1" ht="15.75" thickTop="1" x14ac:dyDescent="0.25">
      <c r="G201" s="58"/>
      <c r="H201" s="121"/>
      <c r="I201" s="58"/>
      <c r="J201" s="58"/>
      <c r="K201" s="121"/>
      <c r="L201" s="121"/>
      <c r="M201" s="121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</row>
  </sheetData>
  <autoFilter ref="A4:AQ200" xr:uid="{30349E3D-368B-4317-969E-B82F9D0C7A0F}">
    <filterColumn colId="27" showButton="0"/>
    <filterColumn colId="29" showButton="0"/>
    <filterColumn colId="31" showButton="0"/>
  </autoFilter>
  <mergeCells count="11">
    <mergeCell ref="AN3:AP3"/>
    <mergeCell ref="AB4:AC4"/>
    <mergeCell ref="AD4:AE4"/>
    <mergeCell ref="AF4:AG4"/>
    <mergeCell ref="C200:F200"/>
    <mergeCell ref="AJ3:AL3"/>
    <mergeCell ref="B1:E1"/>
    <mergeCell ref="A3:F3"/>
    <mergeCell ref="G3:N3"/>
    <mergeCell ref="P3:X3"/>
    <mergeCell ref="Z3:AH3"/>
  </mergeCells>
  <conditionalFormatting sqref="G200:X200 A5:E5 A190:AP191 C198:X199 Y198:AP200 A198:B200 A186:AP187 G5:AP5">
    <cfRule type="expression" dxfId="470" priority="457">
      <formula>NOT(MOD(ROW(),2))</formula>
    </cfRule>
  </conditionalFormatting>
  <conditionalFormatting sqref="P5 P186:V187 P190:V191 P198:V200">
    <cfRule type="expression" dxfId="469" priority="456">
      <formula>H5&lt;0.01</formula>
    </cfRule>
  </conditionalFormatting>
  <conditionalFormatting sqref="R5:V5 P186:V187 P190:V191 P198:V200">
    <cfRule type="expression" dxfId="468" priority="455">
      <formula>"J5=0"</formula>
    </cfRule>
  </conditionalFormatting>
  <conditionalFormatting sqref="T5:U5 P186:V187 P190:V191 P198:V200">
    <cfRule type="expression" dxfId="467" priority="454">
      <formula>H5=0</formula>
    </cfRule>
  </conditionalFormatting>
  <conditionalFormatting sqref="T5">
    <cfRule type="expression" dxfId="466" priority="453">
      <formula>"J5=0"</formula>
    </cfRule>
  </conditionalFormatting>
  <conditionalFormatting sqref="U5">
    <cfRule type="expression" dxfId="465" priority="452">
      <formula>"J5=0"</formula>
    </cfRule>
  </conditionalFormatting>
  <conditionalFormatting sqref="T5:V5 U186:V187 V190:V191 V198:V199">
    <cfRule type="expression" dxfId="464" priority="451">
      <formula>"J5=0"</formula>
    </cfRule>
  </conditionalFormatting>
  <conditionalFormatting sqref="R5">
    <cfRule type="expression" dxfId="463" priority="450">
      <formula>J5=0</formula>
    </cfRule>
  </conditionalFormatting>
  <conditionalFormatting sqref="Q5">
    <cfRule type="expression" dxfId="462" priority="449">
      <formula>"J5=0"</formula>
    </cfRule>
  </conditionalFormatting>
  <conditionalFormatting sqref="Q5">
    <cfRule type="expression" dxfId="461" priority="448">
      <formula>I5=0</formula>
    </cfRule>
  </conditionalFormatting>
  <conditionalFormatting sqref="S5:V5 U186:V187 V190:V191 V198:V199">
    <cfRule type="expression" dxfId="460" priority="447">
      <formula>K5=0</formula>
    </cfRule>
  </conditionalFormatting>
  <conditionalFormatting sqref="Q5:V5 U186:V187 V190:V191 V198:V199">
    <cfRule type="expression" dxfId="459" priority="446">
      <formula>I5&lt;0.01</formula>
    </cfRule>
  </conditionalFormatting>
  <conditionalFormatting sqref="C200">
    <cfRule type="expression" dxfId="458" priority="445">
      <formula>NOT(MOD(ROW(),2))</formula>
    </cfRule>
  </conditionalFormatting>
  <conditionalFormatting sqref="A188:AP189">
    <cfRule type="expression" dxfId="457" priority="444">
      <formula>NOT(MOD(ROW(),2))</formula>
    </cfRule>
  </conditionalFormatting>
  <conditionalFormatting sqref="P188:V189">
    <cfRule type="expression" dxfId="456" priority="443">
      <formula>H188&lt;0.01</formula>
    </cfRule>
  </conditionalFormatting>
  <conditionalFormatting sqref="P188:V189">
    <cfRule type="expression" dxfId="455" priority="442">
      <formula>"J5=0"</formula>
    </cfRule>
  </conditionalFormatting>
  <conditionalFormatting sqref="P188:V189">
    <cfRule type="expression" dxfId="454" priority="441">
      <formula>H188=0</formula>
    </cfRule>
  </conditionalFormatting>
  <conditionalFormatting sqref="U188:V189">
    <cfRule type="expression" dxfId="453" priority="440">
      <formula>"J5=0"</formula>
    </cfRule>
  </conditionalFormatting>
  <conditionalFormatting sqref="U188:V189">
    <cfRule type="expression" dxfId="452" priority="439">
      <formula>M188=0</formula>
    </cfRule>
  </conditionalFormatting>
  <conditionalFormatting sqref="U188:V189">
    <cfRule type="expression" dxfId="451" priority="438">
      <formula>M188&lt;0.01</formula>
    </cfRule>
  </conditionalFormatting>
  <conditionalFormatting sqref="A192:AP193 A196:AP197">
    <cfRule type="expression" dxfId="450" priority="437">
      <formula>NOT(MOD(ROW(),2))</formula>
    </cfRule>
  </conditionalFormatting>
  <conditionalFormatting sqref="P192:V193 P196:V197">
    <cfRule type="expression" dxfId="449" priority="436">
      <formula>H192&lt;0.01</formula>
    </cfRule>
  </conditionalFormatting>
  <conditionalFormatting sqref="P192:V193 P196:V197">
    <cfRule type="expression" dxfId="448" priority="435">
      <formula>"J5=0"</formula>
    </cfRule>
  </conditionalFormatting>
  <conditionalFormatting sqref="P192:V193 P196:V197">
    <cfRule type="expression" dxfId="447" priority="434">
      <formula>H192=0</formula>
    </cfRule>
  </conditionalFormatting>
  <conditionalFormatting sqref="U192:V193 V196:V197">
    <cfRule type="expression" dxfId="446" priority="433">
      <formula>"J5=0"</formula>
    </cfRule>
  </conditionalFormatting>
  <conditionalFormatting sqref="U192:V193 V196:V197">
    <cfRule type="expression" dxfId="445" priority="432">
      <formula>M192=0</formula>
    </cfRule>
  </conditionalFormatting>
  <conditionalFormatting sqref="U192:V193 V196:V197">
    <cfRule type="expression" dxfId="444" priority="431">
      <formula>M192&lt;0.01</formula>
    </cfRule>
  </conditionalFormatting>
  <conditionalFormatting sqref="A194:AP195">
    <cfRule type="expression" dxfId="443" priority="430">
      <formula>NOT(MOD(ROW(),2))</formula>
    </cfRule>
  </conditionalFormatting>
  <conditionalFormatting sqref="P194:V195">
    <cfRule type="expression" dxfId="442" priority="429">
      <formula>H194&lt;0.01</formula>
    </cfRule>
  </conditionalFormatting>
  <conditionalFormatting sqref="P194:V195">
    <cfRule type="expression" dxfId="441" priority="428">
      <formula>"J5=0"</formula>
    </cfRule>
  </conditionalFormatting>
  <conditionalFormatting sqref="P194:V195">
    <cfRule type="expression" dxfId="440" priority="427">
      <formula>H194=0</formula>
    </cfRule>
  </conditionalFormatting>
  <conditionalFormatting sqref="U194:V195">
    <cfRule type="expression" dxfId="439" priority="426">
      <formula>"J5=0"</formula>
    </cfRule>
  </conditionalFormatting>
  <conditionalFormatting sqref="U194:V195">
    <cfRule type="expression" dxfId="438" priority="425">
      <formula>M194=0</formula>
    </cfRule>
  </conditionalFormatting>
  <conditionalFormatting sqref="U194:V195">
    <cfRule type="expression" dxfId="437" priority="424">
      <formula>M194&lt;0.01</formula>
    </cfRule>
  </conditionalFormatting>
  <conditionalFormatting sqref="A178:AP179 A6:E6 A175:AP175 G6:AP6">
    <cfRule type="expression" dxfId="436" priority="423">
      <formula>NOT(MOD(ROW(),2))</formula>
    </cfRule>
  </conditionalFormatting>
  <conditionalFormatting sqref="P6:V6 P178:V179 P175:V175">
    <cfRule type="expression" dxfId="435" priority="422">
      <formula>H6&lt;0.01</formula>
    </cfRule>
  </conditionalFormatting>
  <conditionalFormatting sqref="P6:V6 P178:V179 P175:V175">
    <cfRule type="expression" dxfId="434" priority="421">
      <formula>"J5=0"</formula>
    </cfRule>
  </conditionalFormatting>
  <conditionalFormatting sqref="P6:V6 P178:V179 P175:V175">
    <cfRule type="expression" dxfId="433" priority="420">
      <formula>H6=0</formula>
    </cfRule>
  </conditionalFormatting>
  <conditionalFormatting sqref="U6:V6 V178:V179 U175:V175">
    <cfRule type="expression" dxfId="432" priority="419">
      <formula>"J5=0"</formula>
    </cfRule>
  </conditionalFormatting>
  <conditionalFormatting sqref="U6:V6 V178:V179 U175:V175">
    <cfRule type="expression" dxfId="431" priority="418">
      <formula>M6=0</formula>
    </cfRule>
  </conditionalFormatting>
  <conditionalFormatting sqref="U6:V6 V178:V179 U175:V175">
    <cfRule type="expression" dxfId="430" priority="417">
      <formula>M6&lt;0.01</formula>
    </cfRule>
  </conditionalFormatting>
  <conditionalFormatting sqref="A176:AP177">
    <cfRule type="expression" dxfId="429" priority="416">
      <formula>NOT(MOD(ROW(),2))</formula>
    </cfRule>
  </conditionalFormatting>
  <conditionalFormatting sqref="P176:V177">
    <cfRule type="expression" dxfId="428" priority="415">
      <formula>H176&lt;0.01</formula>
    </cfRule>
  </conditionalFormatting>
  <conditionalFormatting sqref="P176:V177">
    <cfRule type="expression" dxfId="427" priority="414">
      <formula>"J5=0"</formula>
    </cfRule>
  </conditionalFormatting>
  <conditionalFormatting sqref="P176:V177">
    <cfRule type="expression" dxfId="426" priority="413">
      <formula>H176=0</formula>
    </cfRule>
  </conditionalFormatting>
  <conditionalFormatting sqref="U176:V177">
    <cfRule type="expression" dxfId="425" priority="412">
      <formula>"J5=0"</formula>
    </cfRule>
  </conditionalFormatting>
  <conditionalFormatting sqref="U176:V177">
    <cfRule type="expression" dxfId="424" priority="411">
      <formula>M176=0</formula>
    </cfRule>
  </conditionalFormatting>
  <conditionalFormatting sqref="U176:V177">
    <cfRule type="expression" dxfId="423" priority="410">
      <formula>M176&lt;0.01</formula>
    </cfRule>
  </conditionalFormatting>
  <conditionalFormatting sqref="A180:AP181 A184:AP185">
    <cfRule type="expression" dxfId="422" priority="409">
      <formula>NOT(MOD(ROW(),2))</formula>
    </cfRule>
  </conditionalFormatting>
  <conditionalFormatting sqref="P180:V181 P184:V185">
    <cfRule type="expression" dxfId="421" priority="408">
      <formula>H180&lt;0.01</formula>
    </cfRule>
  </conditionalFormatting>
  <conditionalFormatting sqref="P180:V181 P184:V185">
    <cfRule type="expression" dxfId="420" priority="407">
      <formula>"J5=0"</formula>
    </cfRule>
  </conditionalFormatting>
  <conditionalFormatting sqref="P180:V181 P184:V185">
    <cfRule type="expression" dxfId="419" priority="406">
      <formula>H180=0</formula>
    </cfRule>
  </conditionalFormatting>
  <conditionalFormatting sqref="U180:V181 V184:V185">
    <cfRule type="expression" dxfId="418" priority="405">
      <formula>"J5=0"</formula>
    </cfRule>
  </conditionalFormatting>
  <conditionalFormatting sqref="U180:V181 V184:V185">
    <cfRule type="expression" dxfId="417" priority="404">
      <formula>M180=0</formula>
    </cfRule>
  </conditionalFormatting>
  <conditionalFormatting sqref="U180:V181 V184:V185">
    <cfRule type="expression" dxfId="416" priority="403">
      <formula>M180&lt;0.01</formula>
    </cfRule>
  </conditionalFormatting>
  <conditionalFormatting sqref="A182:AP183">
    <cfRule type="expression" dxfId="415" priority="402">
      <formula>NOT(MOD(ROW(),2))</formula>
    </cfRule>
  </conditionalFormatting>
  <conditionalFormatting sqref="P182:V183">
    <cfRule type="expression" dxfId="414" priority="401">
      <formula>H182&lt;0.01</formula>
    </cfRule>
  </conditionalFormatting>
  <conditionalFormatting sqref="P182:V183">
    <cfRule type="expression" dxfId="413" priority="400">
      <formula>"J5=0"</formula>
    </cfRule>
  </conditionalFormatting>
  <conditionalFormatting sqref="P182:V183">
    <cfRule type="expression" dxfId="412" priority="399">
      <formula>H182=0</formula>
    </cfRule>
  </conditionalFormatting>
  <conditionalFormatting sqref="U182:V183">
    <cfRule type="expression" dxfId="411" priority="398">
      <formula>"J5=0"</formula>
    </cfRule>
  </conditionalFormatting>
  <conditionalFormatting sqref="U182:V183">
    <cfRule type="expression" dxfId="410" priority="397">
      <formula>M182=0</formula>
    </cfRule>
  </conditionalFormatting>
  <conditionalFormatting sqref="U182:V183">
    <cfRule type="expression" dxfId="409" priority="396">
      <formula>M182&lt;0.01</formula>
    </cfRule>
  </conditionalFormatting>
  <conditionalFormatting sqref="A166:AP167 A174:AP174 A162:AP163">
    <cfRule type="expression" dxfId="408" priority="395">
      <formula>NOT(MOD(ROW(),2))</formula>
    </cfRule>
  </conditionalFormatting>
  <conditionalFormatting sqref="P162:V163 P166:V167 P174:V174">
    <cfRule type="expression" dxfId="407" priority="394">
      <formula>H162&lt;0.01</formula>
    </cfRule>
  </conditionalFormatting>
  <conditionalFormatting sqref="P162:V163 P166:V167 P174:V174">
    <cfRule type="expression" dxfId="406" priority="393">
      <formula>"J5=0"</formula>
    </cfRule>
  </conditionalFormatting>
  <conditionalFormatting sqref="P162:V163 P166:V167 P174:V174">
    <cfRule type="expression" dxfId="405" priority="392">
      <formula>H162=0</formula>
    </cfRule>
  </conditionalFormatting>
  <conditionalFormatting sqref="U162:V163 V166:V167 V174">
    <cfRule type="expression" dxfId="404" priority="391">
      <formula>"J5=0"</formula>
    </cfRule>
  </conditionalFormatting>
  <conditionalFormatting sqref="U162:V163 V166:V167 V174">
    <cfRule type="expression" dxfId="403" priority="390">
      <formula>M162=0</formula>
    </cfRule>
  </conditionalFormatting>
  <conditionalFormatting sqref="U162:V163 V166:V167 V174">
    <cfRule type="expression" dxfId="402" priority="389">
      <formula>M162&lt;0.01</formula>
    </cfRule>
  </conditionalFormatting>
  <conditionalFormatting sqref="A164:AP165">
    <cfRule type="expression" dxfId="401" priority="388">
      <formula>NOT(MOD(ROW(),2))</formula>
    </cfRule>
  </conditionalFormatting>
  <conditionalFormatting sqref="P164:V165">
    <cfRule type="expression" dxfId="400" priority="387">
      <formula>H164&lt;0.01</formula>
    </cfRule>
  </conditionalFormatting>
  <conditionalFormatting sqref="P164:V165">
    <cfRule type="expression" dxfId="399" priority="386">
      <formula>"J5=0"</formula>
    </cfRule>
  </conditionalFormatting>
  <conditionalFormatting sqref="P164:V165">
    <cfRule type="expression" dxfId="398" priority="385">
      <formula>H164=0</formula>
    </cfRule>
  </conditionalFormatting>
  <conditionalFormatting sqref="U164:V165">
    <cfRule type="expression" dxfId="397" priority="384">
      <formula>"J5=0"</formula>
    </cfRule>
  </conditionalFormatting>
  <conditionalFormatting sqref="U164:V165">
    <cfRule type="expression" dxfId="396" priority="383">
      <formula>M164=0</formula>
    </cfRule>
  </conditionalFormatting>
  <conditionalFormatting sqref="U164:V165">
    <cfRule type="expression" dxfId="395" priority="382">
      <formula>M164&lt;0.01</formula>
    </cfRule>
  </conditionalFormatting>
  <conditionalFormatting sqref="A168:AP169 A172:AP173">
    <cfRule type="expression" dxfId="394" priority="381">
      <formula>NOT(MOD(ROW(),2))</formula>
    </cfRule>
  </conditionalFormatting>
  <conditionalFormatting sqref="P168:V169 P172:V173">
    <cfRule type="expression" dxfId="393" priority="380">
      <formula>H168&lt;0.01</formula>
    </cfRule>
  </conditionalFormatting>
  <conditionalFormatting sqref="P168:V169 P172:V173">
    <cfRule type="expression" dxfId="392" priority="379">
      <formula>"J5=0"</formula>
    </cfRule>
  </conditionalFormatting>
  <conditionalFormatting sqref="P168:V169 P172:V173">
    <cfRule type="expression" dxfId="391" priority="378">
      <formula>H168=0</formula>
    </cfRule>
  </conditionalFormatting>
  <conditionalFormatting sqref="U168:V169 V172:V173">
    <cfRule type="expression" dxfId="390" priority="377">
      <formula>"J5=0"</formula>
    </cfRule>
  </conditionalFormatting>
  <conditionalFormatting sqref="U168:V169 V172:V173">
    <cfRule type="expression" dxfId="389" priority="376">
      <formula>M168=0</formula>
    </cfRule>
  </conditionalFormatting>
  <conditionalFormatting sqref="U168:V169 V172:V173">
    <cfRule type="expression" dxfId="388" priority="375">
      <formula>M168&lt;0.01</formula>
    </cfRule>
  </conditionalFormatting>
  <conditionalFormatting sqref="A170:AP171">
    <cfRule type="expression" dxfId="387" priority="374">
      <formula>NOT(MOD(ROW(),2))</formula>
    </cfRule>
  </conditionalFormatting>
  <conditionalFormatting sqref="P170:V171">
    <cfRule type="expression" dxfId="386" priority="373">
      <formula>H170&lt;0.01</formula>
    </cfRule>
  </conditionalFormatting>
  <conditionalFormatting sqref="P170:V171">
    <cfRule type="expression" dxfId="385" priority="372">
      <formula>"J5=0"</formula>
    </cfRule>
  </conditionalFormatting>
  <conditionalFormatting sqref="P170:V171">
    <cfRule type="expression" dxfId="384" priority="371">
      <formula>H170=0</formula>
    </cfRule>
  </conditionalFormatting>
  <conditionalFormatting sqref="U170:V171">
    <cfRule type="expression" dxfId="383" priority="370">
      <formula>"J5=0"</formula>
    </cfRule>
  </conditionalFormatting>
  <conditionalFormatting sqref="U170:V171">
    <cfRule type="expression" dxfId="382" priority="369">
      <formula>M170=0</formula>
    </cfRule>
  </conditionalFormatting>
  <conditionalFormatting sqref="U170:V171">
    <cfRule type="expression" dxfId="381" priority="368">
      <formula>M170&lt;0.01</formula>
    </cfRule>
  </conditionalFormatting>
  <conditionalFormatting sqref="A154:AP155 A151:AP151">
    <cfRule type="expression" dxfId="380" priority="367">
      <formula>NOT(MOD(ROW(),2))</formula>
    </cfRule>
  </conditionalFormatting>
  <conditionalFormatting sqref="P154:V155 P151:V151">
    <cfRule type="expression" dxfId="379" priority="366">
      <formula>H151&lt;0.01</formula>
    </cfRule>
  </conditionalFormatting>
  <conditionalFormatting sqref="P154:V155 P151:V151">
    <cfRule type="expression" dxfId="378" priority="365">
      <formula>"J5=0"</formula>
    </cfRule>
  </conditionalFormatting>
  <conditionalFormatting sqref="P154:V155 P151:V151">
    <cfRule type="expression" dxfId="377" priority="364">
      <formula>H151=0</formula>
    </cfRule>
  </conditionalFormatting>
  <conditionalFormatting sqref="V154:V155 U151:V151">
    <cfRule type="expression" dxfId="376" priority="363">
      <formula>"J5=0"</formula>
    </cfRule>
  </conditionalFormatting>
  <conditionalFormatting sqref="V154:V155 U151:V151">
    <cfRule type="expression" dxfId="375" priority="362">
      <formula>M151=0</formula>
    </cfRule>
  </conditionalFormatting>
  <conditionalFormatting sqref="V154:V155 U151:V151">
    <cfRule type="expression" dxfId="374" priority="361">
      <formula>M151&lt;0.01</formula>
    </cfRule>
  </conditionalFormatting>
  <conditionalFormatting sqref="A152:AP153">
    <cfRule type="expression" dxfId="373" priority="360">
      <formula>NOT(MOD(ROW(),2))</formula>
    </cfRule>
  </conditionalFormatting>
  <conditionalFormatting sqref="P152:V153">
    <cfRule type="expression" dxfId="372" priority="359">
      <formula>H152&lt;0.01</formula>
    </cfRule>
  </conditionalFormatting>
  <conditionalFormatting sqref="P152:V153">
    <cfRule type="expression" dxfId="371" priority="358">
      <formula>"J5=0"</formula>
    </cfRule>
  </conditionalFormatting>
  <conditionalFormatting sqref="P152:V153">
    <cfRule type="expression" dxfId="370" priority="357">
      <formula>H152=0</formula>
    </cfRule>
  </conditionalFormatting>
  <conditionalFormatting sqref="U152:V153">
    <cfRule type="expression" dxfId="369" priority="356">
      <formula>"J5=0"</formula>
    </cfRule>
  </conditionalFormatting>
  <conditionalFormatting sqref="U152:V153">
    <cfRule type="expression" dxfId="368" priority="355">
      <formula>M152=0</formula>
    </cfRule>
  </conditionalFormatting>
  <conditionalFormatting sqref="U152:V153">
    <cfRule type="expression" dxfId="367" priority="354">
      <formula>M152&lt;0.01</formula>
    </cfRule>
  </conditionalFormatting>
  <conditionalFormatting sqref="A156:AP157 A160:AP161">
    <cfRule type="expression" dxfId="366" priority="353">
      <formula>NOT(MOD(ROW(),2))</formula>
    </cfRule>
  </conditionalFormatting>
  <conditionalFormatting sqref="P156:V157 P160:V161">
    <cfRule type="expression" dxfId="365" priority="352">
      <formula>H156&lt;0.01</formula>
    </cfRule>
  </conditionalFormatting>
  <conditionalFormatting sqref="P156:V157 P160:V161">
    <cfRule type="expression" dxfId="364" priority="351">
      <formula>"J5=0"</formula>
    </cfRule>
  </conditionalFormatting>
  <conditionalFormatting sqref="P156:V157 P160:V161">
    <cfRule type="expression" dxfId="363" priority="350">
      <formula>H156=0</formula>
    </cfRule>
  </conditionalFormatting>
  <conditionalFormatting sqref="U156:V157 V160:V161">
    <cfRule type="expression" dxfId="362" priority="349">
      <formula>"J5=0"</formula>
    </cfRule>
  </conditionalFormatting>
  <conditionalFormatting sqref="U156:V157 V160:V161">
    <cfRule type="expression" dxfId="361" priority="348">
      <formula>M156=0</formula>
    </cfRule>
  </conditionalFormatting>
  <conditionalFormatting sqref="U156:V157 V160:V161">
    <cfRule type="expression" dxfId="360" priority="347">
      <formula>M156&lt;0.01</formula>
    </cfRule>
  </conditionalFormatting>
  <conditionalFormatting sqref="A158:AP159">
    <cfRule type="expression" dxfId="359" priority="346">
      <formula>NOT(MOD(ROW(),2))</formula>
    </cfRule>
  </conditionalFormatting>
  <conditionalFormatting sqref="P158:V159">
    <cfRule type="expression" dxfId="358" priority="345">
      <formula>H158&lt;0.01</formula>
    </cfRule>
  </conditionalFormatting>
  <conditionalFormatting sqref="P158:V159">
    <cfRule type="expression" dxfId="357" priority="344">
      <formula>"J5=0"</formula>
    </cfRule>
  </conditionalFormatting>
  <conditionalFormatting sqref="P158:V159">
    <cfRule type="expression" dxfId="356" priority="343">
      <formula>H158=0</formula>
    </cfRule>
  </conditionalFormatting>
  <conditionalFormatting sqref="U158:V159">
    <cfRule type="expression" dxfId="355" priority="342">
      <formula>"J5=0"</formula>
    </cfRule>
  </conditionalFormatting>
  <conditionalFormatting sqref="U158:V159">
    <cfRule type="expression" dxfId="354" priority="341">
      <formula>M158=0</formula>
    </cfRule>
  </conditionalFormatting>
  <conditionalFormatting sqref="U158:V159">
    <cfRule type="expression" dxfId="353" priority="340">
      <formula>M158&lt;0.01</formula>
    </cfRule>
  </conditionalFormatting>
  <conditionalFormatting sqref="A142:AP143 A150:AP150 A138:AP139">
    <cfRule type="expression" dxfId="352" priority="339">
      <formula>NOT(MOD(ROW(),2))</formula>
    </cfRule>
  </conditionalFormatting>
  <conditionalFormatting sqref="P138:V139 P142:V143 P150:V150">
    <cfRule type="expression" dxfId="351" priority="338">
      <formula>H138&lt;0.01</formula>
    </cfRule>
  </conditionalFormatting>
  <conditionalFormatting sqref="P138:V139 P142:V143 P150:V150">
    <cfRule type="expression" dxfId="350" priority="337">
      <formula>"J5=0"</formula>
    </cfRule>
  </conditionalFormatting>
  <conditionalFormatting sqref="P138:V139 P142:V143 P150:V150">
    <cfRule type="expression" dxfId="349" priority="336">
      <formula>H138=0</formula>
    </cfRule>
  </conditionalFormatting>
  <conditionalFormatting sqref="U138:V139 V142:V143 V150">
    <cfRule type="expression" dxfId="348" priority="335">
      <formula>"J5=0"</formula>
    </cfRule>
  </conditionalFormatting>
  <conditionalFormatting sqref="U138:V139 V142:V143 V150">
    <cfRule type="expression" dxfId="347" priority="334">
      <formula>M138=0</formula>
    </cfRule>
  </conditionalFormatting>
  <conditionalFormatting sqref="U138:V139 V142:V143 V150">
    <cfRule type="expression" dxfId="346" priority="333">
      <formula>M138&lt;0.01</formula>
    </cfRule>
  </conditionalFormatting>
  <conditionalFormatting sqref="A140:AP141">
    <cfRule type="expression" dxfId="345" priority="332">
      <formula>NOT(MOD(ROW(),2))</formula>
    </cfRule>
  </conditionalFormatting>
  <conditionalFormatting sqref="P140:V141">
    <cfRule type="expression" dxfId="344" priority="331">
      <formula>H140&lt;0.01</formula>
    </cfRule>
  </conditionalFormatting>
  <conditionalFormatting sqref="P140:V141">
    <cfRule type="expression" dxfId="343" priority="330">
      <formula>"J5=0"</formula>
    </cfRule>
  </conditionalFormatting>
  <conditionalFormatting sqref="P140:V141">
    <cfRule type="expression" dxfId="342" priority="329">
      <formula>H140=0</formula>
    </cfRule>
  </conditionalFormatting>
  <conditionalFormatting sqref="U140:V141">
    <cfRule type="expression" dxfId="341" priority="328">
      <formula>"J5=0"</formula>
    </cfRule>
  </conditionalFormatting>
  <conditionalFormatting sqref="U140:V141">
    <cfRule type="expression" dxfId="340" priority="327">
      <formula>M140=0</formula>
    </cfRule>
  </conditionalFormatting>
  <conditionalFormatting sqref="U140:V141">
    <cfRule type="expression" dxfId="339" priority="326">
      <formula>M140&lt;0.01</formula>
    </cfRule>
  </conditionalFormatting>
  <conditionalFormatting sqref="A144:AP145 A148:AP149">
    <cfRule type="expression" dxfId="338" priority="325">
      <formula>NOT(MOD(ROW(),2))</formula>
    </cfRule>
  </conditionalFormatting>
  <conditionalFormatting sqref="P144:V145 P148:V149">
    <cfRule type="expression" dxfId="337" priority="324">
      <formula>H144&lt;0.01</formula>
    </cfRule>
  </conditionalFormatting>
  <conditionalFormatting sqref="P144:V145 P148:V149">
    <cfRule type="expression" dxfId="336" priority="323">
      <formula>"J5=0"</formula>
    </cfRule>
  </conditionalFormatting>
  <conditionalFormatting sqref="P144:V145 P148:V149">
    <cfRule type="expression" dxfId="335" priority="322">
      <formula>H144=0</formula>
    </cfRule>
  </conditionalFormatting>
  <conditionalFormatting sqref="U144:V145 V148:V149">
    <cfRule type="expression" dxfId="334" priority="321">
      <formula>"J5=0"</formula>
    </cfRule>
  </conditionalFormatting>
  <conditionalFormatting sqref="U144:V145 V148:V149">
    <cfRule type="expression" dxfId="333" priority="320">
      <formula>M144=0</formula>
    </cfRule>
  </conditionalFormatting>
  <conditionalFormatting sqref="U144:V145 V148:V149">
    <cfRule type="expression" dxfId="332" priority="319">
      <formula>M144&lt;0.01</formula>
    </cfRule>
  </conditionalFormatting>
  <conditionalFormatting sqref="A146:AP147">
    <cfRule type="expression" dxfId="331" priority="318">
      <formula>NOT(MOD(ROW(),2))</formula>
    </cfRule>
  </conditionalFormatting>
  <conditionalFormatting sqref="P146:V147">
    <cfRule type="expression" dxfId="330" priority="317">
      <formula>H146&lt;0.01</formula>
    </cfRule>
  </conditionalFormatting>
  <conditionalFormatting sqref="P146:V147">
    <cfRule type="expression" dxfId="329" priority="316">
      <formula>"J5=0"</formula>
    </cfRule>
  </conditionalFormatting>
  <conditionalFormatting sqref="P146:V147">
    <cfRule type="expression" dxfId="328" priority="315">
      <formula>H146=0</formula>
    </cfRule>
  </conditionalFormatting>
  <conditionalFormatting sqref="U146:V147">
    <cfRule type="expression" dxfId="327" priority="314">
      <formula>"J5=0"</formula>
    </cfRule>
  </conditionalFormatting>
  <conditionalFormatting sqref="U146:V147">
    <cfRule type="expression" dxfId="326" priority="313">
      <formula>M146=0</formula>
    </cfRule>
  </conditionalFormatting>
  <conditionalFormatting sqref="U146:V147">
    <cfRule type="expression" dxfId="325" priority="312">
      <formula>M146&lt;0.01</formula>
    </cfRule>
  </conditionalFormatting>
  <conditionalFormatting sqref="A130:AP131 A127:AP127">
    <cfRule type="expression" dxfId="324" priority="311">
      <formula>NOT(MOD(ROW(),2))</formula>
    </cfRule>
  </conditionalFormatting>
  <conditionalFormatting sqref="P130:V131 P127:V127">
    <cfRule type="expression" dxfId="323" priority="310">
      <formula>H127&lt;0.01</formula>
    </cfRule>
  </conditionalFormatting>
  <conditionalFormatting sqref="P130:V131 P127:V127">
    <cfRule type="expression" dxfId="322" priority="309">
      <formula>"J5=0"</formula>
    </cfRule>
  </conditionalFormatting>
  <conditionalFormatting sqref="P130:V131 P127:V127">
    <cfRule type="expression" dxfId="321" priority="308">
      <formula>H127=0</formula>
    </cfRule>
  </conditionalFormatting>
  <conditionalFormatting sqref="V130:V131 U127:V127">
    <cfRule type="expression" dxfId="320" priority="307">
      <formula>"J5=0"</formula>
    </cfRule>
  </conditionalFormatting>
  <conditionalFormatting sqref="V130:V131 U127:V127">
    <cfRule type="expression" dxfId="319" priority="306">
      <formula>M127=0</formula>
    </cfRule>
  </conditionalFormatting>
  <conditionalFormatting sqref="V130:V131 U127:V127">
    <cfRule type="expression" dxfId="318" priority="305">
      <formula>M127&lt;0.01</formula>
    </cfRule>
  </conditionalFormatting>
  <conditionalFormatting sqref="A128:AP129">
    <cfRule type="expression" dxfId="317" priority="304">
      <formula>NOT(MOD(ROW(),2))</formula>
    </cfRule>
  </conditionalFormatting>
  <conditionalFormatting sqref="P128:V129">
    <cfRule type="expression" dxfId="316" priority="303">
      <formula>H128&lt;0.01</formula>
    </cfRule>
  </conditionalFormatting>
  <conditionalFormatting sqref="P128:V129">
    <cfRule type="expression" dxfId="315" priority="302">
      <formula>"J5=0"</formula>
    </cfRule>
  </conditionalFormatting>
  <conditionalFormatting sqref="P128:V129">
    <cfRule type="expression" dxfId="314" priority="301">
      <formula>H128=0</formula>
    </cfRule>
  </conditionalFormatting>
  <conditionalFormatting sqref="U128:V129">
    <cfRule type="expression" dxfId="313" priority="300">
      <formula>"J5=0"</formula>
    </cfRule>
  </conditionalFormatting>
  <conditionalFormatting sqref="U128:V129">
    <cfRule type="expression" dxfId="312" priority="299">
      <formula>M128=0</formula>
    </cfRule>
  </conditionalFormatting>
  <conditionalFormatting sqref="U128:V129">
    <cfRule type="expression" dxfId="311" priority="298">
      <formula>M128&lt;0.01</formula>
    </cfRule>
  </conditionalFormatting>
  <conditionalFormatting sqref="A132:AP133 A136:AP137">
    <cfRule type="expression" dxfId="310" priority="297">
      <formula>NOT(MOD(ROW(),2))</formula>
    </cfRule>
  </conditionalFormatting>
  <conditionalFormatting sqref="P132:V133 P136:V137">
    <cfRule type="expression" dxfId="309" priority="296">
      <formula>H132&lt;0.01</formula>
    </cfRule>
  </conditionalFormatting>
  <conditionalFormatting sqref="P132:V133 P136:V137">
    <cfRule type="expression" dxfId="308" priority="295">
      <formula>"J5=0"</formula>
    </cfRule>
  </conditionalFormatting>
  <conditionalFormatting sqref="P132:V133 P136:V137">
    <cfRule type="expression" dxfId="307" priority="294">
      <formula>H132=0</formula>
    </cfRule>
  </conditionalFormatting>
  <conditionalFormatting sqref="U132:V133 V136:V137">
    <cfRule type="expression" dxfId="306" priority="293">
      <formula>"J5=0"</formula>
    </cfRule>
  </conditionalFormatting>
  <conditionalFormatting sqref="U132:V133 V136:V137">
    <cfRule type="expression" dxfId="305" priority="292">
      <formula>M132=0</formula>
    </cfRule>
  </conditionalFormatting>
  <conditionalFormatting sqref="U132:V133 V136:V137">
    <cfRule type="expression" dxfId="304" priority="291">
      <formula>M132&lt;0.01</formula>
    </cfRule>
  </conditionalFormatting>
  <conditionalFormatting sqref="A134:AP135">
    <cfRule type="expression" dxfId="303" priority="290">
      <formula>NOT(MOD(ROW(),2))</formula>
    </cfRule>
  </conditionalFormatting>
  <conditionalFormatting sqref="P134:V135">
    <cfRule type="expression" dxfId="302" priority="289">
      <formula>H134&lt;0.01</formula>
    </cfRule>
  </conditionalFormatting>
  <conditionalFormatting sqref="P134:V135">
    <cfRule type="expression" dxfId="301" priority="288">
      <formula>"J5=0"</formula>
    </cfRule>
  </conditionalFormatting>
  <conditionalFormatting sqref="P134:V135">
    <cfRule type="expression" dxfId="300" priority="287">
      <formula>H134=0</formula>
    </cfRule>
  </conditionalFormatting>
  <conditionalFormatting sqref="U134:V135">
    <cfRule type="expression" dxfId="299" priority="286">
      <formula>"J5=0"</formula>
    </cfRule>
  </conditionalFormatting>
  <conditionalFormatting sqref="U134:V135">
    <cfRule type="expression" dxfId="298" priority="285">
      <formula>M134=0</formula>
    </cfRule>
  </conditionalFormatting>
  <conditionalFormatting sqref="U134:V135">
    <cfRule type="expression" dxfId="297" priority="284">
      <formula>M134&lt;0.01</formula>
    </cfRule>
  </conditionalFormatting>
  <conditionalFormatting sqref="A118:AP119 A126:AP126 A114:AP115">
    <cfRule type="expression" dxfId="296" priority="283">
      <formula>NOT(MOD(ROW(),2))</formula>
    </cfRule>
  </conditionalFormatting>
  <conditionalFormatting sqref="P114:V115 P118:V119 P126:V126">
    <cfRule type="expression" dxfId="295" priority="282">
      <formula>H114&lt;0.01</formula>
    </cfRule>
  </conditionalFormatting>
  <conditionalFormatting sqref="P114:V115 P118:V119 P126:V126">
    <cfRule type="expression" dxfId="294" priority="281">
      <formula>"J5=0"</formula>
    </cfRule>
  </conditionalFormatting>
  <conditionalFormatting sqref="P114:V115 P118:V119 P126:V126">
    <cfRule type="expression" dxfId="293" priority="280">
      <formula>H114=0</formula>
    </cfRule>
  </conditionalFormatting>
  <conditionalFormatting sqref="U114:V115 V118:V119 V126">
    <cfRule type="expression" dxfId="292" priority="279">
      <formula>"J5=0"</formula>
    </cfRule>
  </conditionalFormatting>
  <conditionalFormatting sqref="U114:V115 V118:V119 V126">
    <cfRule type="expression" dxfId="291" priority="278">
      <formula>M114=0</formula>
    </cfRule>
  </conditionalFormatting>
  <conditionalFormatting sqref="U114:V115 V118:V119 V126">
    <cfRule type="expression" dxfId="290" priority="277">
      <formula>M114&lt;0.01</formula>
    </cfRule>
  </conditionalFormatting>
  <conditionalFormatting sqref="A116:AP117">
    <cfRule type="expression" dxfId="289" priority="276">
      <formula>NOT(MOD(ROW(),2))</formula>
    </cfRule>
  </conditionalFormatting>
  <conditionalFormatting sqref="P116:V117">
    <cfRule type="expression" dxfId="288" priority="275">
      <formula>H116&lt;0.01</formula>
    </cfRule>
  </conditionalFormatting>
  <conditionalFormatting sqref="P116:V117">
    <cfRule type="expression" dxfId="287" priority="274">
      <formula>"J5=0"</formula>
    </cfRule>
  </conditionalFormatting>
  <conditionalFormatting sqref="P116:V117">
    <cfRule type="expression" dxfId="286" priority="273">
      <formula>H116=0</formula>
    </cfRule>
  </conditionalFormatting>
  <conditionalFormatting sqref="U116:V117">
    <cfRule type="expression" dxfId="285" priority="272">
      <formula>"J5=0"</formula>
    </cfRule>
  </conditionalFormatting>
  <conditionalFormatting sqref="U116:V117">
    <cfRule type="expression" dxfId="284" priority="271">
      <formula>M116=0</formula>
    </cfRule>
  </conditionalFormatting>
  <conditionalFormatting sqref="U116:V117">
    <cfRule type="expression" dxfId="283" priority="270">
      <formula>M116&lt;0.01</formula>
    </cfRule>
  </conditionalFormatting>
  <conditionalFormatting sqref="A120:AP121 A124:AP125">
    <cfRule type="expression" dxfId="282" priority="269">
      <formula>NOT(MOD(ROW(),2))</formula>
    </cfRule>
  </conditionalFormatting>
  <conditionalFormatting sqref="P120:V121 P124:V125">
    <cfRule type="expression" dxfId="281" priority="268">
      <formula>H120&lt;0.01</formula>
    </cfRule>
  </conditionalFormatting>
  <conditionalFormatting sqref="P120:V121 P124:V125">
    <cfRule type="expression" dxfId="280" priority="267">
      <formula>"J5=0"</formula>
    </cfRule>
  </conditionalFormatting>
  <conditionalFormatting sqref="P120:V121 P124:V125">
    <cfRule type="expression" dxfId="279" priority="266">
      <formula>H120=0</formula>
    </cfRule>
  </conditionalFormatting>
  <conditionalFormatting sqref="U120:V121 V124:V125">
    <cfRule type="expression" dxfId="278" priority="265">
      <formula>"J5=0"</formula>
    </cfRule>
  </conditionalFormatting>
  <conditionalFormatting sqref="U120:V121 V124:V125">
    <cfRule type="expression" dxfId="277" priority="264">
      <formula>M120=0</formula>
    </cfRule>
  </conditionalFormatting>
  <conditionalFormatting sqref="U120:V121 V124:V125">
    <cfRule type="expression" dxfId="276" priority="263">
      <formula>M120&lt;0.01</formula>
    </cfRule>
  </conditionalFormatting>
  <conditionalFormatting sqref="A122:AP123">
    <cfRule type="expression" dxfId="275" priority="262">
      <formula>NOT(MOD(ROW(),2))</formula>
    </cfRule>
  </conditionalFormatting>
  <conditionalFormatting sqref="P122:V123">
    <cfRule type="expression" dxfId="274" priority="261">
      <formula>H122&lt;0.01</formula>
    </cfRule>
  </conditionalFormatting>
  <conditionalFormatting sqref="P122:V123">
    <cfRule type="expression" dxfId="273" priority="260">
      <formula>"J5=0"</formula>
    </cfRule>
  </conditionalFormatting>
  <conditionalFormatting sqref="P122:V123">
    <cfRule type="expression" dxfId="272" priority="259">
      <formula>H122=0</formula>
    </cfRule>
  </conditionalFormatting>
  <conditionalFormatting sqref="U122:V123">
    <cfRule type="expression" dxfId="271" priority="258">
      <formula>"J5=0"</formula>
    </cfRule>
  </conditionalFormatting>
  <conditionalFormatting sqref="U122:V123">
    <cfRule type="expression" dxfId="270" priority="257">
      <formula>M122=0</formula>
    </cfRule>
  </conditionalFormatting>
  <conditionalFormatting sqref="U122:V123">
    <cfRule type="expression" dxfId="269" priority="256">
      <formula>M122&lt;0.01</formula>
    </cfRule>
  </conditionalFormatting>
  <conditionalFormatting sqref="A106:AP107 A103:AP103">
    <cfRule type="expression" dxfId="268" priority="255">
      <formula>NOT(MOD(ROW(),2))</formula>
    </cfRule>
  </conditionalFormatting>
  <conditionalFormatting sqref="P106:V107 P103:V103">
    <cfRule type="expression" dxfId="267" priority="254">
      <formula>H103&lt;0.01</formula>
    </cfRule>
  </conditionalFormatting>
  <conditionalFormatting sqref="P106:V107 P103:V103">
    <cfRule type="expression" dxfId="266" priority="253">
      <formula>"J5=0"</formula>
    </cfRule>
  </conditionalFormatting>
  <conditionalFormatting sqref="P106:V107 P103:V103">
    <cfRule type="expression" dxfId="265" priority="252">
      <formula>H103=0</formula>
    </cfRule>
  </conditionalFormatting>
  <conditionalFormatting sqref="V106:V107 U103:V103">
    <cfRule type="expression" dxfId="264" priority="251">
      <formula>"J5=0"</formula>
    </cfRule>
  </conditionalFormatting>
  <conditionalFormatting sqref="V106:V107 U103:V103">
    <cfRule type="expression" dxfId="263" priority="250">
      <formula>M103=0</formula>
    </cfRule>
  </conditionalFormatting>
  <conditionalFormatting sqref="V106:V107 U103:V103">
    <cfRule type="expression" dxfId="262" priority="249">
      <formula>M103&lt;0.01</formula>
    </cfRule>
  </conditionalFormatting>
  <conditionalFormatting sqref="A104:AP105">
    <cfRule type="expression" dxfId="261" priority="248">
      <formula>NOT(MOD(ROW(),2))</formula>
    </cfRule>
  </conditionalFormatting>
  <conditionalFormatting sqref="P104:V105">
    <cfRule type="expression" dxfId="260" priority="247">
      <formula>H104&lt;0.01</formula>
    </cfRule>
  </conditionalFormatting>
  <conditionalFormatting sqref="P104:V105">
    <cfRule type="expression" dxfId="259" priority="246">
      <formula>"J5=0"</formula>
    </cfRule>
  </conditionalFormatting>
  <conditionalFormatting sqref="P104:V105">
    <cfRule type="expression" dxfId="258" priority="245">
      <formula>H104=0</formula>
    </cfRule>
  </conditionalFormatting>
  <conditionalFormatting sqref="U104:V105">
    <cfRule type="expression" dxfId="257" priority="244">
      <formula>"J5=0"</formula>
    </cfRule>
  </conditionalFormatting>
  <conditionalFormatting sqref="U104:V105">
    <cfRule type="expression" dxfId="256" priority="243">
      <formula>M104=0</formula>
    </cfRule>
  </conditionalFormatting>
  <conditionalFormatting sqref="U104:V105">
    <cfRule type="expression" dxfId="255" priority="242">
      <formula>M104&lt;0.01</formula>
    </cfRule>
  </conditionalFormatting>
  <conditionalFormatting sqref="A108:AP109 A112:AP113">
    <cfRule type="expression" dxfId="254" priority="241">
      <formula>NOT(MOD(ROW(),2))</formula>
    </cfRule>
  </conditionalFormatting>
  <conditionalFormatting sqref="P108:V109 P112:V113">
    <cfRule type="expression" dxfId="253" priority="240">
      <formula>H108&lt;0.01</formula>
    </cfRule>
  </conditionalFormatting>
  <conditionalFormatting sqref="P108:V109 P112:V113">
    <cfRule type="expression" dxfId="252" priority="239">
      <formula>"J5=0"</formula>
    </cfRule>
  </conditionalFormatting>
  <conditionalFormatting sqref="P108:V109 P112:V113">
    <cfRule type="expression" dxfId="251" priority="238">
      <formula>H108=0</formula>
    </cfRule>
  </conditionalFormatting>
  <conditionalFormatting sqref="U108:V109 V112:V113">
    <cfRule type="expression" dxfId="250" priority="237">
      <formula>"J5=0"</formula>
    </cfRule>
  </conditionalFormatting>
  <conditionalFormatting sqref="U108:V109 V112:V113">
    <cfRule type="expression" dxfId="249" priority="236">
      <formula>M108=0</formula>
    </cfRule>
  </conditionalFormatting>
  <conditionalFormatting sqref="U108:V109 V112:V113">
    <cfRule type="expression" dxfId="248" priority="235">
      <formula>M108&lt;0.01</formula>
    </cfRule>
  </conditionalFormatting>
  <conditionalFormatting sqref="A110:AP111">
    <cfRule type="expression" dxfId="247" priority="234">
      <formula>NOT(MOD(ROW(),2))</formula>
    </cfRule>
  </conditionalFormatting>
  <conditionalFormatting sqref="P110:V111">
    <cfRule type="expression" dxfId="246" priority="233">
      <formula>H110&lt;0.01</formula>
    </cfRule>
  </conditionalFormatting>
  <conditionalFormatting sqref="P110:V111">
    <cfRule type="expression" dxfId="245" priority="232">
      <formula>"J5=0"</formula>
    </cfRule>
  </conditionalFormatting>
  <conditionalFormatting sqref="P110:V111">
    <cfRule type="expression" dxfId="244" priority="231">
      <formula>H110=0</formula>
    </cfRule>
  </conditionalFormatting>
  <conditionalFormatting sqref="U110:V111">
    <cfRule type="expression" dxfId="243" priority="230">
      <formula>"J5=0"</formula>
    </cfRule>
  </conditionalFormatting>
  <conditionalFormatting sqref="U110:V111">
    <cfRule type="expression" dxfId="242" priority="229">
      <formula>M110=0</formula>
    </cfRule>
  </conditionalFormatting>
  <conditionalFormatting sqref="U110:V111">
    <cfRule type="expression" dxfId="241" priority="228">
      <formula>M110&lt;0.01</formula>
    </cfRule>
  </conditionalFormatting>
  <conditionalFormatting sqref="A94:AP95 A102:AP102 A90:AP91">
    <cfRule type="expression" dxfId="240" priority="227">
      <formula>NOT(MOD(ROW(),2))</formula>
    </cfRule>
  </conditionalFormatting>
  <conditionalFormatting sqref="P90:V91 P94:V95 P102:V102">
    <cfRule type="expression" dxfId="239" priority="226">
      <formula>H90&lt;0.01</formula>
    </cfRule>
  </conditionalFormatting>
  <conditionalFormatting sqref="P90:V91 P94:V95 P102:V102">
    <cfRule type="expression" dxfId="238" priority="225">
      <formula>"J5=0"</formula>
    </cfRule>
  </conditionalFormatting>
  <conditionalFormatting sqref="P90:V91 P94:V95 P102:V102">
    <cfRule type="expression" dxfId="237" priority="224">
      <formula>H90=0</formula>
    </cfRule>
  </conditionalFormatting>
  <conditionalFormatting sqref="U90:V91 V94:V95 V102">
    <cfRule type="expression" dxfId="236" priority="223">
      <formula>"J5=0"</formula>
    </cfRule>
  </conditionalFormatting>
  <conditionalFormatting sqref="U90:V91 V94:V95 V102">
    <cfRule type="expression" dxfId="235" priority="222">
      <formula>M90=0</formula>
    </cfRule>
  </conditionalFormatting>
  <conditionalFormatting sqref="U90:V91 V94:V95 V102">
    <cfRule type="expression" dxfId="234" priority="221">
      <formula>M90&lt;0.01</formula>
    </cfRule>
  </conditionalFormatting>
  <conditionalFormatting sqref="A92:AP93">
    <cfRule type="expression" dxfId="233" priority="220">
      <formula>NOT(MOD(ROW(),2))</formula>
    </cfRule>
  </conditionalFormatting>
  <conditionalFormatting sqref="P92:V93">
    <cfRule type="expression" dxfId="232" priority="219">
      <formula>H92&lt;0.01</formula>
    </cfRule>
  </conditionalFormatting>
  <conditionalFormatting sqref="P92:V93">
    <cfRule type="expression" dxfId="231" priority="218">
      <formula>"J5=0"</formula>
    </cfRule>
  </conditionalFormatting>
  <conditionalFormatting sqref="P92:V93">
    <cfRule type="expression" dxfId="230" priority="217">
      <formula>H92=0</formula>
    </cfRule>
  </conditionalFormatting>
  <conditionalFormatting sqref="U92:V93">
    <cfRule type="expression" dxfId="229" priority="216">
      <formula>"J5=0"</formula>
    </cfRule>
  </conditionalFormatting>
  <conditionalFormatting sqref="U92:V93">
    <cfRule type="expression" dxfId="228" priority="215">
      <formula>M92=0</formula>
    </cfRule>
  </conditionalFormatting>
  <conditionalFormatting sqref="U92:V93">
    <cfRule type="expression" dxfId="227" priority="214">
      <formula>M92&lt;0.01</formula>
    </cfRule>
  </conditionalFormatting>
  <conditionalFormatting sqref="A96:AP97 A100:AP101">
    <cfRule type="expression" dxfId="226" priority="213">
      <formula>NOT(MOD(ROW(),2))</formula>
    </cfRule>
  </conditionalFormatting>
  <conditionalFormatting sqref="P96:V97 P100:V101">
    <cfRule type="expression" dxfId="225" priority="212">
      <formula>H96&lt;0.01</formula>
    </cfRule>
  </conditionalFormatting>
  <conditionalFormatting sqref="P96:V97 P100:V101">
    <cfRule type="expression" dxfId="224" priority="211">
      <formula>"J5=0"</formula>
    </cfRule>
  </conditionalFormatting>
  <conditionalFormatting sqref="P96:V97 P100:V101">
    <cfRule type="expression" dxfId="223" priority="210">
      <formula>H96=0</formula>
    </cfRule>
  </conditionalFormatting>
  <conditionalFormatting sqref="U96:V97 V100:V101">
    <cfRule type="expression" dxfId="222" priority="209">
      <formula>"J5=0"</formula>
    </cfRule>
  </conditionalFormatting>
  <conditionalFormatting sqref="U96:V97 V100:V101">
    <cfRule type="expression" dxfId="221" priority="208">
      <formula>M96=0</formula>
    </cfRule>
  </conditionalFormatting>
  <conditionalFormatting sqref="U96:V97 V100:V101">
    <cfRule type="expression" dxfId="220" priority="207">
      <formula>M96&lt;0.01</formula>
    </cfRule>
  </conditionalFormatting>
  <conditionalFormatting sqref="A98:AP99">
    <cfRule type="expression" dxfId="219" priority="206">
      <formula>NOT(MOD(ROW(),2))</formula>
    </cfRule>
  </conditionalFormatting>
  <conditionalFormatting sqref="P98:V99">
    <cfRule type="expression" dxfId="218" priority="205">
      <formula>H98&lt;0.01</formula>
    </cfRule>
  </conditionalFormatting>
  <conditionalFormatting sqref="P98:V99">
    <cfRule type="expression" dxfId="217" priority="204">
      <formula>"J5=0"</formula>
    </cfRule>
  </conditionalFormatting>
  <conditionalFormatting sqref="P98:V99">
    <cfRule type="expression" dxfId="216" priority="203">
      <formula>H98=0</formula>
    </cfRule>
  </conditionalFormatting>
  <conditionalFormatting sqref="U98:V99">
    <cfRule type="expression" dxfId="215" priority="202">
      <formula>"J5=0"</formula>
    </cfRule>
  </conditionalFormatting>
  <conditionalFormatting sqref="U98:V99">
    <cfRule type="expression" dxfId="214" priority="201">
      <formula>M98=0</formula>
    </cfRule>
  </conditionalFormatting>
  <conditionalFormatting sqref="U98:V99">
    <cfRule type="expression" dxfId="213" priority="200">
      <formula>M98&lt;0.01</formula>
    </cfRule>
  </conditionalFormatting>
  <conditionalFormatting sqref="A82:AP83 A79:AP79">
    <cfRule type="expression" dxfId="212" priority="199">
      <formula>NOT(MOD(ROW(),2))</formula>
    </cfRule>
  </conditionalFormatting>
  <conditionalFormatting sqref="P82:V83 P79:V79">
    <cfRule type="expression" dxfId="211" priority="198">
      <formula>H79&lt;0.01</formula>
    </cfRule>
  </conditionalFormatting>
  <conditionalFormatting sqref="P82:V83 P79:V79">
    <cfRule type="expression" dxfId="210" priority="197">
      <formula>"J5=0"</formula>
    </cfRule>
  </conditionalFormatting>
  <conditionalFormatting sqref="P82:V83 P79:V79">
    <cfRule type="expression" dxfId="209" priority="196">
      <formula>H79=0</formula>
    </cfRule>
  </conditionalFormatting>
  <conditionalFormatting sqref="V82:V83 U79:V79">
    <cfRule type="expression" dxfId="208" priority="195">
      <formula>"J5=0"</formula>
    </cfRule>
  </conditionalFormatting>
  <conditionalFormatting sqref="V82:V83 U79:V79">
    <cfRule type="expression" dxfId="207" priority="194">
      <formula>M79=0</formula>
    </cfRule>
  </conditionalFormatting>
  <conditionalFormatting sqref="V82:V83 U79:V79">
    <cfRule type="expression" dxfId="206" priority="193">
      <formula>M79&lt;0.01</formula>
    </cfRule>
  </conditionalFormatting>
  <conditionalFormatting sqref="A80:AP81">
    <cfRule type="expression" dxfId="205" priority="192">
      <formula>NOT(MOD(ROW(),2))</formula>
    </cfRule>
  </conditionalFormatting>
  <conditionalFormatting sqref="P80:V81">
    <cfRule type="expression" dxfId="204" priority="191">
      <formula>H80&lt;0.01</formula>
    </cfRule>
  </conditionalFormatting>
  <conditionalFormatting sqref="P80:V81">
    <cfRule type="expression" dxfId="203" priority="190">
      <formula>"J5=0"</formula>
    </cfRule>
  </conditionalFormatting>
  <conditionalFormatting sqref="P80:V81">
    <cfRule type="expression" dxfId="202" priority="189">
      <formula>H80=0</formula>
    </cfRule>
  </conditionalFormatting>
  <conditionalFormatting sqref="U80:V81">
    <cfRule type="expression" dxfId="201" priority="188">
      <formula>"J5=0"</formula>
    </cfRule>
  </conditionalFormatting>
  <conditionalFormatting sqref="U80:V81">
    <cfRule type="expression" dxfId="200" priority="187">
      <formula>M80=0</formula>
    </cfRule>
  </conditionalFormatting>
  <conditionalFormatting sqref="U80:V81">
    <cfRule type="expression" dxfId="199" priority="186">
      <formula>M80&lt;0.01</formula>
    </cfRule>
  </conditionalFormatting>
  <conditionalFormatting sqref="A84:AP85 A88:AP89">
    <cfRule type="expression" dxfId="198" priority="185">
      <formula>NOT(MOD(ROW(),2))</formula>
    </cfRule>
  </conditionalFormatting>
  <conditionalFormatting sqref="P84:V85 P88:V89">
    <cfRule type="expression" dxfId="197" priority="184">
      <formula>H84&lt;0.01</formula>
    </cfRule>
  </conditionalFormatting>
  <conditionalFormatting sqref="P84:V85 P88:V89">
    <cfRule type="expression" dxfId="196" priority="183">
      <formula>"J5=0"</formula>
    </cfRule>
  </conditionalFormatting>
  <conditionalFormatting sqref="P84:V85 P88:V89">
    <cfRule type="expression" dxfId="195" priority="182">
      <formula>H84=0</formula>
    </cfRule>
  </conditionalFormatting>
  <conditionalFormatting sqref="U84:V85 V88:V89">
    <cfRule type="expression" dxfId="194" priority="181">
      <formula>"J5=0"</formula>
    </cfRule>
  </conditionalFormatting>
  <conditionalFormatting sqref="U84:V85 V88:V89">
    <cfRule type="expression" dxfId="193" priority="180">
      <formula>M84=0</formula>
    </cfRule>
  </conditionalFormatting>
  <conditionalFormatting sqref="U84:V85 V88:V89">
    <cfRule type="expression" dxfId="192" priority="179">
      <formula>M84&lt;0.01</formula>
    </cfRule>
  </conditionalFormatting>
  <conditionalFormatting sqref="A86:AP87">
    <cfRule type="expression" dxfId="191" priority="178">
      <formula>NOT(MOD(ROW(),2))</formula>
    </cfRule>
  </conditionalFormatting>
  <conditionalFormatting sqref="P86:V87">
    <cfRule type="expression" dxfId="190" priority="177">
      <formula>H86&lt;0.01</formula>
    </cfRule>
  </conditionalFormatting>
  <conditionalFormatting sqref="P86:V87">
    <cfRule type="expression" dxfId="189" priority="176">
      <formula>"J5=0"</formula>
    </cfRule>
  </conditionalFormatting>
  <conditionalFormatting sqref="P86:V87">
    <cfRule type="expression" dxfId="188" priority="175">
      <formula>H86=0</formula>
    </cfRule>
  </conditionalFormatting>
  <conditionalFormatting sqref="U86:V87">
    <cfRule type="expression" dxfId="187" priority="174">
      <formula>"J5=0"</formula>
    </cfRule>
  </conditionalFormatting>
  <conditionalFormatting sqref="U86:V87">
    <cfRule type="expression" dxfId="186" priority="173">
      <formula>M86=0</formula>
    </cfRule>
  </conditionalFormatting>
  <conditionalFormatting sqref="U86:V87">
    <cfRule type="expression" dxfId="185" priority="172">
      <formula>M86&lt;0.01</formula>
    </cfRule>
  </conditionalFormatting>
  <conditionalFormatting sqref="A70:AP71 A78:AP78 A66:AP67">
    <cfRule type="expression" dxfId="184" priority="171">
      <formula>NOT(MOD(ROW(),2))</formula>
    </cfRule>
  </conditionalFormatting>
  <conditionalFormatting sqref="P66:V67 P70:V71 P78:V78">
    <cfRule type="expression" dxfId="183" priority="170">
      <formula>H66&lt;0.01</formula>
    </cfRule>
  </conditionalFormatting>
  <conditionalFormatting sqref="P66:V67 P70:V71 P78:V78">
    <cfRule type="expression" dxfId="182" priority="169">
      <formula>"J5=0"</formula>
    </cfRule>
  </conditionalFormatting>
  <conditionalFormatting sqref="P66:V67 P70:V71 P78:V78">
    <cfRule type="expression" dxfId="181" priority="168">
      <formula>H66=0</formula>
    </cfRule>
  </conditionalFormatting>
  <conditionalFormatting sqref="U66:V67 V70:V71 V78">
    <cfRule type="expression" dxfId="180" priority="167">
      <formula>"J5=0"</formula>
    </cfRule>
  </conditionalFormatting>
  <conditionalFormatting sqref="U66:V67 V70:V71 V78">
    <cfRule type="expression" dxfId="179" priority="166">
      <formula>M66=0</formula>
    </cfRule>
  </conditionalFormatting>
  <conditionalFormatting sqref="U66:V67 V70:V71 V78">
    <cfRule type="expression" dxfId="178" priority="165">
      <formula>M66&lt;0.01</formula>
    </cfRule>
  </conditionalFormatting>
  <conditionalFormatting sqref="A68:AP69">
    <cfRule type="expression" dxfId="177" priority="164">
      <formula>NOT(MOD(ROW(),2))</formula>
    </cfRule>
  </conditionalFormatting>
  <conditionalFormatting sqref="P68:V69">
    <cfRule type="expression" dxfId="176" priority="163">
      <formula>H68&lt;0.01</formula>
    </cfRule>
  </conditionalFormatting>
  <conditionalFormatting sqref="P68:V69">
    <cfRule type="expression" dxfId="175" priority="162">
      <formula>"J5=0"</formula>
    </cfRule>
  </conditionalFormatting>
  <conditionalFormatting sqref="P68:V69">
    <cfRule type="expression" dxfId="174" priority="161">
      <formula>H68=0</formula>
    </cfRule>
  </conditionalFormatting>
  <conditionalFormatting sqref="U68:V69">
    <cfRule type="expression" dxfId="173" priority="160">
      <formula>"J5=0"</formula>
    </cfRule>
  </conditionalFormatting>
  <conditionalFormatting sqref="U68:V69">
    <cfRule type="expression" dxfId="172" priority="159">
      <formula>M68=0</formula>
    </cfRule>
  </conditionalFormatting>
  <conditionalFormatting sqref="U68:V69">
    <cfRule type="expression" dxfId="171" priority="158">
      <formula>M68&lt;0.01</formula>
    </cfRule>
  </conditionalFormatting>
  <conditionalFormatting sqref="A72:AP73 A76:AP77">
    <cfRule type="expression" dxfId="170" priority="157">
      <formula>NOT(MOD(ROW(),2))</formula>
    </cfRule>
  </conditionalFormatting>
  <conditionalFormatting sqref="P72:V73 P76:V77">
    <cfRule type="expression" dxfId="169" priority="156">
      <formula>H72&lt;0.01</formula>
    </cfRule>
  </conditionalFormatting>
  <conditionalFormatting sqref="P72:V73 P76:V77">
    <cfRule type="expression" dxfId="168" priority="155">
      <formula>"J5=0"</formula>
    </cfRule>
  </conditionalFormatting>
  <conditionalFormatting sqref="P72:V73 P76:V77">
    <cfRule type="expression" dxfId="167" priority="154">
      <formula>H72=0</formula>
    </cfRule>
  </conditionalFormatting>
  <conditionalFormatting sqref="U72:V73 V76:V77">
    <cfRule type="expression" dxfId="166" priority="153">
      <formula>"J5=0"</formula>
    </cfRule>
  </conditionalFormatting>
  <conditionalFormatting sqref="U72:V73 V76:V77">
    <cfRule type="expression" dxfId="165" priority="152">
      <formula>M72=0</formula>
    </cfRule>
  </conditionalFormatting>
  <conditionalFormatting sqref="U72:V73 V76:V77">
    <cfRule type="expression" dxfId="164" priority="151">
      <formula>M72&lt;0.01</formula>
    </cfRule>
  </conditionalFormatting>
  <conditionalFormatting sqref="A74:AP75">
    <cfRule type="expression" dxfId="163" priority="150">
      <formula>NOT(MOD(ROW(),2))</formula>
    </cfRule>
  </conditionalFormatting>
  <conditionalFormatting sqref="P74:V75">
    <cfRule type="expression" dxfId="162" priority="149">
      <formula>H74&lt;0.01</formula>
    </cfRule>
  </conditionalFormatting>
  <conditionalFormatting sqref="P74:V75">
    <cfRule type="expression" dxfId="161" priority="148">
      <formula>"J5=0"</formula>
    </cfRule>
  </conditionalFormatting>
  <conditionalFormatting sqref="P74:V75">
    <cfRule type="expression" dxfId="160" priority="147">
      <formula>H74=0</formula>
    </cfRule>
  </conditionalFormatting>
  <conditionalFormatting sqref="U74:V75">
    <cfRule type="expression" dxfId="159" priority="146">
      <formula>"J5=0"</formula>
    </cfRule>
  </conditionalFormatting>
  <conditionalFormatting sqref="U74:V75">
    <cfRule type="expression" dxfId="158" priority="145">
      <formula>M74=0</formula>
    </cfRule>
  </conditionalFormatting>
  <conditionalFormatting sqref="U74:V75">
    <cfRule type="expression" dxfId="157" priority="144">
      <formula>M74&lt;0.01</formula>
    </cfRule>
  </conditionalFormatting>
  <conditionalFormatting sqref="A58:AP59 A55:AP55">
    <cfRule type="expression" dxfId="156" priority="143">
      <formula>NOT(MOD(ROW(),2))</formula>
    </cfRule>
  </conditionalFormatting>
  <conditionalFormatting sqref="P58:V59 P55:V55">
    <cfRule type="expression" dxfId="155" priority="142">
      <formula>H55&lt;0.01</formula>
    </cfRule>
  </conditionalFormatting>
  <conditionalFormatting sqref="P58:V59 P55:V55">
    <cfRule type="expression" dxfId="154" priority="141">
      <formula>"J5=0"</formula>
    </cfRule>
  </conditionalFormatting>
  <conditionalFormatting sqref="P58:V59 P55:V55">
    <cfRule type="expression" dxfId="153" priority="140">
      <formula>H55=0</formula>
    </cfRule>
  </conditionalFormatting>
  <conditionalFormatting sqref="V58:V59 U55:V55">
    <cfRule type="expression" dxfId="152" priority="139">
      <formula>"J5=0"</formula>
    </cfRule>
  </conditionalFormatting>
  <conditionalFormatting sqref="V58:V59 U55:V55">
    <cfRule type="expression" dxfId="151" priority="138">
      <formula>M55=0</formula>
    </cfRule>
  </conditionalFormatting>
  <conditionalFormatting sqref="V58:V59 U55:V55">
    <cfRule type="expression" dxfId="150" priority="137">
      <formula>M55&lt;0.01</formula>
    </cfRule>
  </conditionalFormatting>
  <conditionalFormatting sqref="A56:AP57">
    <cfRule type="expression" dxfId="149" priority="136">
      <formula>NOT(MOD(ROW(),2))</formula>
    </cfRule>
  </conditionalFormatting>
  <conditionalFormatting sqref="P56:V57">
    <cfRule type="expression" dxfId="148" priority="135">
      <formula>H56&lt;0.01</formula>
    </cfRule>
  </conditionalFormatting>
  <conditionalFormatting sqref="P56:V57">
    <cfRule type="expression" dxfId="147" priority="134">
      <formula>"J5=0"</formula>
    </cfRule>
  </conditionalFormatting>
  <conditionalFormatting sqref="P56:V57">
    <cfRule type="expression" dxfId="146" priority="133">
      <formula>H56=0</formula>
    </cfRule>
  </conditionalFormatting>
  <conditionalFormatting sqref="U56:V57">
    <cfRule type="expression" dxfId="145" priority="132">
      <formula>"J5=0"</formula>
    </cfRule>
  </conditionalFormatting>
  <conditionalFormatting sqref="U56:V57">
    <cfRule type="expression" dxfId="144" priority="131">
      <formula>M56=0</formula>
    </cfRule>
  </conditionalFormatting>
  <conditionalFormatting sqref="U56:V57">
    <cfRule type="expression" dxfId="143" priority="130">
      <formula>M56&lt;0.01</formula>
    </cfRule>
  </conditionalFormatting>
  <conditionalFormatting sqref="A60:AP61 A64:AP65">
    <cfRule type="expression" dxfId="142" priority="129">
      <formula>NOT(MOD(ROW(),2))</formula>
    </cfRule>
  </conditionalFormatting>
  <conditionalFormatting sqref="P60:V61 P64:V65">
    <cfRule type="expression" dxfId="141" priority="128">
      <formula>H60&lt;0.01</formula>
    </cfRule>
  </conditionalFormatting>
  <conditionalFormatting sqref="P60:V61 P64:V65">
    <cfRule type="expression" dxfId="140" priority="127">
      <formula>"J5=0"</formula>
    </cfRule>
  </conditionalFormatting>
  <conditionalFormatting sqref="P60:V61 P64:V65">
    <cfRule type="expression" dxfId="139" priority="126">
      <formula>H60=0</formula>
    </cfRule>
  </conditionalFormatting>
  <conditionalFormatting sqref="U60:V61 V64:V65">
    <cfRule type="expression" dxfId="138" priority="125">
      <formula>"J5=0"</formula>
    </cfRule>
  </conditionalFormatting>
  <conditionalFormatting sqref="U60:V61 V64:V65">
    <cfRule type="expression" dxfId="137" priority="124">
      <formula>M60=0</formula>
    </cfRule>
  </conditionalFormatting>
  <conditionalFormatting sqref="U60:V61 V64:V65">
    <cfRule type="expression" dxfId="136" priority="123">
      <formula>M60&lt;0.01</formula>
    </cfRule>
  </conditionalFormatting>
  <conditionalFormatting sqref="A62:AP63">
    <cfRule type="expression" dxfId="135" priority="122">
      <formula>NOT(MOD(ROW(),2))</formula>
    </cfRule>
  </conditionalFormatting>
  <conditionalFormatting sqref="P62:V63">
    <cfRule type="expression" dxfId="134" priority="121">
      <formula>H62&lt;0.01</formula>
    </cfRule>
  </conditionalFormatting>
  <conditionalFormatting sqref="P62:V63">
    <cfRule type="expression" dxfId="133" priority="120">
      <formula>"J5=0"</formula>
    </cfRule>
  </conditionalFormatting>
  <conditionalFormatting sqref="P62:V63">
    <cfRule type="expression" dxfId="132" priority="119">
      <formula>H62=0</formula>
    </cfRule>
  </conditionalFormatting>
  <conditionalFormatting sqref="U62:V63">
    <cfRule type="expression" dxfId="131" priority="118">
      <formula>"J5=0"</formula>
    </cfRule>
  </conditionalFormatting>
  <conditionalFormatting sqref="U62:V63">
    <cfRule type="expression" dxfId="130" priority="117">
      <formula>M62=0</formula>
    </cfRule>
  </conditionalFormatting>
  <conditionalFormatting sqref="U62:V63">
    <cfRule type="expression" dxfId="129" priority="116">
      <formula>M62&lt;0.01</formula>
    </cfRule>
  </conditionalFormatting>
  <conditionalFormatting sqref="A46:AP47 A54:AP54 A42:AP43">
    <cfRule type="expression" dxfId="128" priority="115">
      <formula>NOT(MOD(ROW(),2))</formula>
    </cfRule>
  </conditionalFormatting>
  <conditionalFormatting sqref="P42:V43 P46:V47 P54:V54">
    <cfRule type="expression" dxfId="127" priority="114">
      <formula>H42&lt;0.01</formula>
    </cfRule>
  </conditionalFormatting>
  <conditionalFormatting sqref="P42:V43 P46:V47 P54:V54">
    <cfRule type="expression" dxfId="126" priority="113">
      <formula>"J5=0"</formula>
    </cfRule>
  </conditionalFormatting>
  <conditionalFormatting sqref="P42:V43 P46:V47 P54:V54">
    <cfRule type="expression" dxfId="125" priority="112">
      <formula>H42=0</formula>
    </cfRule>
  </conditionalFormatting>
  <conditionalFormatting sqref="U42:V43 V46:V47 V54">
    <cfRule type="expression" dxfId="124" priority="111">
      <formula>"J5=0"</formula>
    </cfRule>
  </conditionalFormatting>
  <conditionalFormatting sqref="U42:V43 V46:V47 V54">
    <cfRule type="expression" dxfId="123" priority="110">
      <formula>M42=0</formula>
    </cfRule>
  </conditionalFormatting>
  <conditionalFormatting sqref="U42:V43 V46:V47 V54">
    <cfRule type="expression" dxfId="122" priority="109">
      <formula>M42&lt;0.01</formula>
    </cfRule>
  </conditionalFormatting>
  <conditionalFormatting sqref="A44:AP45">
    <cfRule type="expression" dxfId="121" priority="108">
      <formula>NOT(MOD(ROW(),2))</formula>
    </cfRule>
  </conditionalFormatting>
  <conditionalFormatting sqref="P44:V45">
    <cfRule type="expression" dxfId="120" priority="107">
      <formula>H44&lt;0.01</formula>
    </cfRule>
  </conditionalFormatting>
  <conditionalFormatting sqref="P44:V45">
    <cfRule type="expression" dxfId="119" priority="106">
      <formula>"J5=0"</formula>
    </cfRule>
  </conditionalFormatting>
  <conditionalFormatting sqref="P44:V45">
    <cfRule type="expression" dxfId="118" priority="105">
      <formula>H44=0</formula>
    </cfRule>
  </conditionalFormatting>
  <conditionalFormatting sqref="U44:V45">
    <cfRule type="expression" dxfId="117" priority="104">
      <formula>"J5=0"</formula>
    </cfRule>
  </conditionalFormatting>
  <conditionalFormatting sqref="U44:V45">
    <cfRule type="expression" dxfId="116" priority="103">
      <formula>M44=0</formula>
    </cfRule>
  </conditionalFormatting>
  <conditionalFormatting sqref="U44:V45">
    <cfRule type="expression" dxfId="115" priority="102">
      <formula>M44&lt;0.01</formula>
    </cfRule>
  </conditionalFormatting>
  <conditionalFormatting sqref="A48:AP49 A52:AP53">
    <cfRule type="expression" dxfId="114" priority="101">
      <formula>NOT(MOD(ROW(),2))</formula>
    </cfRule>
  </conditionalFormatting>
  <conditionalFormatting sqref="P48:V49 P52:V53">
    <cfRule type="expression" dxfId="113" priority="100">
      <formula>H48&lt;0.01</formula>
    </cfRule>
  </conditionalFormatting>
  <conditionalFormatting sqref="P48:V49 P52:V53">
    <cfRule type="expression" dxfId="112" priority="99">
      <formula>"J5=0"</formula>
    </cfRule>
  </conditionalFormatting>
  <conditionalFormatting sqref="P48:V49 P52:V53">
    <cfRule type="expression" dxfId="111" priority="98">
      <formula>H48=0</formula>
    </cfRule>
  </conditionalFormatting>
  <conditionalFormatting sqref="U48:V49 V52:V53">
    <cfRule type="expression" dxfId="110" priority="97">
      <formula>"J5=0"</formula>
    </cfRule>
  </conditionalFormatting>
  <conditionalFormatting sqref="U48:V49 V52:V53">
    <cfRule type="expression" dxfId="109" priority="96">
      <formula>M48=0</formula>
    </cfRule>
  </conditionalFormatting>
  <conditionalFormatting sqref="U48:V49 V52:V53">
    <cfRule type="expression" dxfId="108" priority="95">
      <formula>M48&lt;0.01</formula>
    </cfRule>
  </conditionalFormatting>
  <conditionalFormatting sqref="A50:AP51">
    <cfRule type="expression" dxfId="107" priority="94">
      <formula>NOT(MOD(ROW(),2))</formula>
    </cfRule>
  </conditionalFormatting>
  <conditionalFormatting sqref="P50:V51">
    <cfRule type="expression" dxfId="106" priority="93">
      <formula>H50&lt;0.01</formula>
    </cfRule>
  </conditionalFormatting>
  <conditionalFormatting sqref="P50:V51">
    <cfRule type="expression" dxfId="105" priority="92">
      <formula>"J5=0"</formula>
    </cfRule>
  </conditionalFormatting>
  <conditionalFormatting sqref="P50:V51">
    <cfRule type="expression" dxfId="104" priority="91">
      <formula>H50=0</formula>
    </cfRule>
  </conditionalFormatting>
  <conditionalFormatting sqref="U50:V51">
    <cfRule type="expression" dxfId="103" priority="90">
      <formula>"J5=0"</formula>
    </cfRule>
  </conditionalFormatting>
  <conditionalFormatting sqref="U50:V51">
    <cfRule type="expression" dxfId="102" priority="89">
      <formula>M50=0</formula>
    </cfRule>
  </conditionalFormatting>
  <conditionalFormatting sqref="U50:V51">
    <cfRule type="expression" dxfId="101" priority="88">
      <formula>M50&lt;0.01</formula>
    </cfRule>
  </conditionalFormatting>
  <conditionalFormatting sqref="A34:AP35 A31:AP31">
    <cfRule type="expression" dxfId="100" priority="87">
      <formula>NOT(MOD(ROW(),2))</formula>
    </cfRule>
  </conditionalFormatting>
  <conditionalFormatting sqref="P34:V35 P31:V31">
    <cfRule type="expression" dxfId="99" priority="86">
      <formula>H31&lt;0.01</formula>
    </cfRule>
  </conditionalFormatting>
  <conditionalFormatting sqref="P34:V35 P31:V31">
    <cfRule type="expression" dxfId="98" priority="85">
      <formula>"J5=0"</formula>
    </cfRule>
  </conditionalFormatting>
  <conditionalFormatting sqref="P34:V35 P31:V31">
    <cfRule type="expression" dxfId="97" priority="84">
      <formula>H31=0</formula>
    </cfRule>
  </conditionalFormatting>
  <conditionalFormatting sqref="V34:V35 U31:V31">
    <cfRule type="expression" dxfId="96" priority="83">
      <formula>"J5=0"</formula>
    </cfRule>
  </conditionalFormatting>
  <conditionalFormatting sqref="V34:V35 U31:V31">
    <cfRule type="expression" dxfId="95" priority="82">
      <formula>M31=0</formula>
    </cfRule>
  </conditionalFormatting>
  <conditionalFormatting sqref="V34:V35 U31:V31">
    <cfRule type="expression" dxfId="94" priority="81">
      <formula>M31&lt;0.01</formula>
    </cfRule>
  </conditionalFormatting>
  <conditionalFormatting sqref="A32:AP33">
    <cfRule type="expression" dxfId="93" priority="80">
      <formula>NOT(MOD(ROW(),2))</formula>
    </cfRule>
  </conditionalFormatting>
  <conditionalFormatting sqref="P32:V33">
    <cfRule type="expression" dxfId="92" priority="79">
      <formula>H32&lt;0.01</formula>
    </cfRule>
  </conditionalFormatting>
  <conditionalFormatting sqref="P32:V33">
    <cfRule type="expression" dxfId="91" priority="78">
      <formula>"J5=0"</formula>
    </cfRule>
  </conditionalFormatting>
  <conditionalFormatting sqref="P32:V33">
    <cfRule type="expression" dxfId="90" priority="77">
      <formula>H32=0</formula>
    </cfRule>
  </conditionalFormatting>
  <conditionalFormatting sqref="U32:V33">
    <cfRule type="expression" dxfId="89" priority="76">
      <formula>"J5=0"</formula>
    </cfRule>
  </conditionalFormatting>
  <conditionalFormatting sqref="U32:V33">
    <cfRule type="expression" dxfId="88" priority="75">
      <formula>M32=0</formula>
    </cfRule>
  </conditionalFormatting>
  <conditionalFormatting sqref="U32:V33">
    <cfRule type="expression" dxfId="87" priority="74">
      <formula>M32&lt;0.01</formula>
    </cfRule>
  </conditionalFormatting>
  <conditionalFormatting sqref="A36:AP37 A40:AP41">
    <cfRule type="expression" dxfId="86" priority="73">
      <formula>NOT(MOD(ROW(),2))</formula>
    </cfRule>
  </conditionalFormatting>
  <conditionalFormatting sqref="P36:V37 P40:V41">
    <cfRule type="expression" dxfId="85" priority="72">
      <formula>H36&lt;0.01</formula>
    </cfRule>
  </conditionalFormatting>
  <conditionalFormatting sqref="P36:V37 P40:V41">
    <cfRule type="expression" dxfId="84" priority="71">
      <formula>"J5=0"</formula>
    </cfRule>
  </conditionalFormatting>
  <conditionalFormatting sqref="P36:V37 P40:V41">
    <cfRule type="expression" dxfId="83" priority="70">
      <formula>H36=0</formula>
    </cfRule>
  </conditionalFormatting>
  <conditionalFormatting sqref="U36:V37 V40:V41">
    <cfRule type="expression" dxfId="82" priority="69">
      <formula>"J5=0"</formula>
    </cfRule>
  </conditionalFormatting>
  <conditionalFormatting sqref="U36:V37 V40:V41">
    <cfRule type="expression" dxfId="81" priority="68">
      <formula>M36=0</formula>
    </cfRule>
  </conditionalFormatting>
  <conditionalFormatting sqref="U36:V37 V40:V41">
    <cfRule type="expression" dxfId="80" priority="67">
      <formula>M36&lt;0.01</formula>
    </cfRule>
  </conditionalFormatting>
  <conditionalFormatting sqref="A38:AP39">
    <cfRule type="expression" dxfId="79" priority="66">
      <formula>NOT(MOD(ROW(),2))</formula>
    </cfRule>
  </conditionalFormatting>
  <conditionalFormatting sqref="P38:V39">
    <cfRule type="expression" dxfId="78" priority="65">
      <formula>H38&lt;0.01</formula>
    </cfRule>
  </conditionalFormatting>
  <conditionalFormatting sqref="P38:V39">
    <cfRule type="expression" dxfId="77" priority="64">
      <formula>"J5=0"</formula>
    </cfRule>
  </conditionalFormatting>
  <conditionalFormatting sqref="P38:V39">
    <cfRule type="expression" dxfId="76" priority="63">
      <formula>H38=0</formula>
    </cfRule>
  </conditionalFormatting>
  <conditionalFormatting sqref="U38:V39">
    <cfRule type="expression" dxfId="75" priority="62">
      <formula>"J5=0"</formula>
    </cfRule>
  </conditionalFormatting>
  <conditionalFormatting sqref="U38:V39">
    <cfRule type="expression" dxfId="74" priority="61">
      <formula>M38=0</formula>
    </cfRule>
  </conditionalFormatting>
  <conditionalFormatting sqref="U38:V39">
    <cfRule type="expression" dxfId="73" priority="60">
      <formula>M38&lt;0.01</formula>
    </cfRule>
  </conditionalFormatting>
  <conditionalFormatting sqref="A22:AP23 A30:AP30 A18:AP19">
    <cfRule type="expression" dxfId="72" priority="59">
      <formula>NOT(MOD(ROW(),2))</formula>
    </cfRule>
  </conditionalFormatting>
  <conditionalFormatting sqref="P18:V19 P22:V23 P30:V30">
    <cfRule type="expression" dxfId="71" priority="58">
      <formula>H18&lt;0.01</formula>
    </cfRule>
  </conditionalFormatting>
  <conditionalFormatting sqref="P18:V19 P22:V23 P30:V30">
    <cfRule type="expression" dxfId="70" priority="57">
      <formula>"J5=0"</formula>
    </cfRule>
  </conditionalFormatting>
  <conditionalFormatting sqref="P18:V19 P22:V23 P30:V30">
    <cfRule type="expression" dxfId="69" priority="56">
      <formula>H18=0</formula>
    </cfRule>
  </conditionalFormatting>
  <conditionalFormatting sqref="U18:V19 V22:V23 V30">
    <cfRule type="expression" dxfId="68" priority="55">
      <formula>"J5=0"</formula>
    </cfRule>
  </conditionalFormatting>
  <conditionalFormatting sqref="U18:V19 V22:V23 V30">
    <cfRule type="expression" dxfId="67" priority="54">
      <formula>M18=0</formula>
    </cfRule>
  </conditionalFormatting>
  <conditionalFormatting sqref="U18:V19 V22:V23 V30">
    <cfRule type="expression" dxfId="66" priority="53">
      <formula>M18&lt;0.01</formula>
    </cfRule>
  </conditionalFormatting>
  <conditionalFormatting sqref="A20:AP21">
    <cfRule type="expression" dxfId="65" priority="52">
      <formula>NOT(MOD(ROW(),2))</formula>
    </cfRule>
  </conditionalFormatting>
  <conditionalFormatting sqref="P20:V21">
    <cfRule type="expression" dxfId="64" priority="51">
      <formula>H20&lt;0.01</formula>
    </cfRule>
  </conditionalFormatting>
  <conditionalFormatting sqref="P20:V21">
    <cfRule type="expression" dxfId="63" priority="50">
      <formula>"J5=0"</formula>
    </cfRule>
  </conditionalFormatting>
  <conditionalFormatting sqref="P20:V21">
    <cfRule type="expression" dxfId="62" priority="49">
      <formula>H20=0</formula>
    </cfRule>
  </conditionalFormatting>
  <conditionalFormatting sqref="U20:V21">
    <cfRule type="expression" dxfId="61" priority="48">
      <formula>"J5=0"</formula>
    </cfRule>
  </conditionalFormatting>
  <conditionalFormatting sqref="U20:V21">
    <cfRule type="expression" dxfId="60" priority="47">
      <formula>M20=0</formula>
    </cfRule>
  </conditionalFormatting>
  <conditionalFormatting sqref="U20:V21">
    <cfRule type="expression" dxfId="59" priority="46">
      <formula>M20&lt;0.01</formula>
    </cfRule>
  </conditionalFormatting>
  <conditionalFormatting sqref="A24:AP25 A28:AP29">
    <cfRule type="expression" dxfId="58" priority="45">
      <formula>NOT(MOD(ROW(),2))</formula>
    </cfRule>
  </conditionalFormatting>
  <conditionalFormatting sqref="P24:V25 P28:V29">
    <cfRule type="expression" dxfId="57" priority="44">
      <formula>H24&lt;0.01</formula>
    </cfRule>
  </conditionalFormatting>
  <conditionalFormatting sqref="P24:V25 P28:V29">
    <cfRule type="expression" dxfId="56" priority="43">
      <formula>"J5=0"</formula>
    </cfRule>
  </conditionalFormatting>
  <conditionalFormatting sqref="P24:V25 P28:V29">
    <cfRule type="expression" dxfId="55" priority="42">
      <formula>H24=0</formula>
    </cfRule>
  </conditionalFormatting>
  <conditionalFormatting sqref="U24:V25 V28:V29">
    <cfRule type="expression" dxfId="54" priority="41">
      <formula>"J5=0"</formula>
    </cfRule>
  </conditionalFormatting>
  <conditionalFormatting sqref="U24:V25 V28:V29">
    <cfRule type="expression" dxfId="53" priority="40">
      <formula>M24=0</formula>
    </cfRule>
  </conditionalFormatting>
  <conditionalFormatting sqref="U24:V25 V28:V29">
    <cfRule type="expression" dxfId="52" priority="39">
      <formula>M24&lt;0.01</formula>
    </cfRule>
  </conditionalFormatting>
  <conditionalFormatting sqref="A26:AP27">
    <cfRule type="expression" dxfId="51" priority="38">
      <formula>NOT(MOD(ROW(),2))</formula>
    </cfRule>
  </conditionalFormatting>
  <conditionalFormatting sqref="P26:V27">
    <cfRule type="expression" dxfId="50" priority="37">
      <formula>H26&lt;0.01</formula>
    </cfRule>
  </conditionalFormatting>
  <conditionalFormatting sqref="P26:V27">
    <cfRule type="expression" dxfId="49" priority="36">
      <formula>"J5=0"</formula>
    </cfRule>
  </conditionalFormatting>
  <conditionalFormatting sqref="P26:V27">
    <cfRule type="expression" dxfId="48" priority="35">
      <formula>H26=0</formula>
    </cfRule>
  </conditionalFormatting>
  <conditionalFormatting sqref="U26:V27">
    <cfRule type="expression" dxfId="47" priority="34">
      <formula>"J5=0"</formula>
    </cfRule>
  </conditionalFormatting>
  <conditionalFormatting sqref="U26:V27">
    <cfRule type="expression" dxfId="46" priority="33">
      <formula>M26=0</formula>
    </cfRule>
  </conditionalFormatting>
  <conditionalFormatting sqref="U26:V27">
    <cfRule type="expression" dxfId="45" priority="32">
      <formula>M26&lt;0.01</formula>
    </cfRule>
  </conditionalFormatting>
  <conditionalFormatting sqref="A10:AP11 A7:E7 G7:AP7">
    <cfRule type="expression" dxfId="44" priority="31">
      <formula>NOT(MOD(ROW(),2))</formula>
    </cfRule>
  </conditionalFormatting>
  <conditionalFormatting sqref="P10:V11 P7:V7">
    <cfRule type="expression" dxfId="43" priority="30">
      <formula>H7&lt;0.01</formula>
    </cfRule>
  </conditionalFormatting>
  <conditionalFormatting sqref="P10:V11 P7:V7">
    <cfRule type="expression" dxfId="42" priority="29">
      <formula>"J5=0"</formula>
    </cfRule>
  </conditionalFormatting>
  <conditionalFormatting sqref="P10:V11 P7:V7">
    <cfRule type="expression" dxfId="41" priority="28">
      <formula>H7=0</formula>
    </cfRule>
  </conditionalFormatting>
  <conditionalFormatting sqref="V10:V11 U7:V7">
    <cfRule type="expression" dxfId="40" priority="27">
      <formula>"J5=0"</formula>
    </cfRule>
  </conditionalFormatting>
  <conditionalFormatting sqref="V10:V11 U7:V7">
    <cfRule type="expression" dxfId="39" priority="26">
      <formula>M7=0</formula>
    </cfRule>
  </conditionalFormatting>
  <conditionalFormatting sqref="V10:V11 U7:V7">
    <cfRule type="expression" dxfId="38" priority="25">
      <formula>M7&lt;0.01</formula>
    </cfRule>
  </conditionalFormatting>
  <conditionalFormatting sqref="A8:E9 G8:AP9">
    <cfRule type="expression" dxfId="37" priority="24">
      <formula>NOT(MOD(ROW(),2))</formula>
    </cfRule>
  </conditionalFormatting>
  <conditionalFormatting sqref="P8:V9">
    <cfRule type="expression" dxfId="36" priority="23">
      <formula>H8&lt;0.01</formula>
    </cfRule>
  </conditionalFormatting>
  <conditionalFormatting sqref="P8:V9">
    <cfRule type="expression" dxfId="35" priority="22">
      <formula>"J5=0"</formula>
    </cfRule>
  </conditionalFormatting>
  <conditionalFormatting sqref="P8:V9">
    <cfRule type="expression" dxfId="34" priority="21">
      <formula>H8=0</formula>
    </cfRule>
  </conditionalFormatting>
  <conditionalFormatting sqref="U8:V9">
    <cfRule type="expression" dxfId="33" priority="20">
      <formula>"J5=0"</formula>
    </cfRule>
  </conditionalFormatting>
  <conditionalFormatting sqref="U8:V9">
    <cfRule type="expression" dxfId="32" priority="19">
      <formula>M8=0</formula>
    </cfRule>
  </conditionalFormatting>
  <conditionalFormatting sqref="U8:V9">
    <cfRule type="expression" dxfId="31" priority="18">
      <formula>M8&lt;0.01</formula>
    </cfRule>
  </conditionalFormatting>
  <conditionalFormatting sqref="A12:AP13 A16:AP17">
    <cfRule type="expression" dxfId="30" priority="17">
      <formula>NOT(MOD(ROW(),2))</formula>
    </cfRule>
  </conditionalFormatting>
  <conditionalFormatting sqref="P12:V13 P16:V17">
    <cfRule type="expression" dxfId="29" priority="16">
      <formula>H12&lt;0.01</formula>
    </cfRule>
  </conditionalFormatting>
  <conditionalFormatting sqref="P12:V13 P16:V17">
    <cfRule type="expression" dxfId="28" priority="15">
      <formula>"J5=0"</formula>
    </cfRule>
  </conditionalFormatting>
  <conditionalFormatting sqref="P12:V13 P16:V17">
    <cfRule type="expression" dxfId="27" priority="14">
      <formula>H12=0</formula>
    </cfRule>
  </conditionalFormatting>
  <conditionalFormatting sqref="U12:V13 V16:V17">
    <cfRule type="expression" dxfId="26" priority="13">
      <formula>"J5=0"</formula>
    </cfRule>
  </conditionalFormatting>
  <conditionalFormatting sqref="U12:V13 V16:V17">
    <cfRule type="expression" dxfId="25" priority="12">
      <formula>M12=0</formula>
    </cfRule>
  </conditionalFormatting>
  <conditionalFormatting sqref="U12:V13 V16:V17">
    <cfRule type="expression" dxfId="24" priority="11">
      <formula>M12&lt;0.01</formula>
    </cfRule>
  </conditionalFormatting>
  <conditionalFormatting sqref="A14:AP15">
    <cfRule type="expression" dxfId="23" priority="10">
      <formula>NOT(MOD(ROW(),2))</formula>
    </cfRule>
  </conditionalFormatting>
  <conditionalFormatting sqref="P14:V15">
    <cfRule type="expression" dxfId="22" priority="9">
      <formula>H14&lt;0.01</formula>
    </cfRule>
  </conditionalFormatting>
  <conditionalFormatting sqref="P14:V15">
    <cfRule type="expression" dxfId="21" priority="8">
      <formula>"J5=0"</formula>
    </cfRule>
  </conditionalFormatting>
  <conditionalFormatting sqref="P14:V15">
    <cfRule type="expression" dxfId="20" priority="7">
      <formula>H14=0</formula>
    </cfRule>
  </conditionalFormatting>
  <conditionalFormatting sqref="U14:V15">
    <cfRule type="expression" dxfId="19" priority="6">
      <formula>"J5=0"</formula>
    </cfRule>
  </conditionalFormatting>
  <conditionalFormatting sqref="U14:V15">
    <cfRule type="expression" dxfId="18" priority="5">
      <formula>M14=0</formula>
    </cfRule>
  </conditionalFormatting>
  <conditionalFormatting sqref="U14:V15">
    <cfRule type="expression" dxfId="17" priority="4">
      <formula>M14&lt;0.01</formula>
    </cfRule>
  </conditionalFormatting>
  <conditionalFormatting sqref="F5">
    <cfRule type="expression" dxfId="16" priority="3">
      <formula>NOT(MOD(ROW(),2))</formula>
    </cfRule>
  </conditionalFormatting>
  <conditionalFormatting sqref="F6">
    <cfRule type="expression" dxfId="15" priority="2">
      <formula>NOT(MOD(ROW(),2))</formula>
    </cfRule>
  </conditionalFormatting>
  <conditionalFormatting sqref="F7:F9">
    <cfRule type="expression" dxfId="14" priority="1">
      <formula>NOT(MOD(ROW(),2))</formula>
    </cfRule>
  </conditionalFormatting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B2A18D6-2D23-4526-B482-9E8E4D1DA225}">
          <x14:formula1>
            <xm:f>'C:\Users\dd5999\Documents\Perso\INEO\[test.xlsm]objets'!#REF!</xm:f>
          </x14:formula1>
          <xm:sqref>F5:F9</xm:sqref>
        </x14:dataValidation>
        <x14:dataValidation type="list" allowBlank="1" showInputMessage="1" showErrorMessage="1" xr:uid="{C0365CAE-DE71-4A0E-8F97-2359FA00D65E}">
          <x14:formula1>
            <xm:f>objets!$A$5:$A$553</xm:f>
          </x14:formula1>
          <xm:sqref>F10:F199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Zone</vt:lpstr>
      <vt:lpstr>objets</vt:lpstr>
      <vt:lpstr>Chantier Global</vt:lpstr>
      <vt:lpstr>P66</vt:lpstr>
      <vt:lpstr>Encadrant Nord</vt:lpstr>
      <vt:lpstr>Encadrant Sud</vt:lpstr>
      <vt:lpstr>'Encadrant Nord'!Impression_des_titres</vt:lpstr>
      <vt:lpstr>'Encadrant Sud'!Impression_des_titres</vt:lpstr>
      <vt:lpstr>'P66'!Impression_des_titres</vt:lpstr>
      <vt:lpstr>objets</vt:lpstr>
      <vt:lpstr>'Chantier Global'!Zone_d_impression</vt:lpstr>
      <vt:lpstr>'Encadrant Nord'!Zone_d_impression</vt:lpstr>
      <vt:lpstr>'Encadrant Sud'!Zone_d_impression</vt:lpstr>
      <vt:lpstr>'P66'!Zone_d_impression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PLEVIN Pierre</dc:creator>
  <cp:lastModifiedBy>PLEVIN Pierre</cp:lastModifiedBy>
  <dcterms:created xsi:type="dcterms:W3CDTF">2020-01-23T10:30:05Z</dcterms:created>
  <dcterms:modified xsi:type="dcterms:W3CDTF">2020-01-28T10:43:27Z</dcterms:modified>
</cp:coreProperties>
</file>