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atlas.edf.fr\CO\41slt-dpn\services.007\cdte.001\Equipe G\8. PERSO\Adrien\20-12-19\equipe_G\"/>
    </mc:Choice>
  </mc:AlternateContent>
  <workbookProtection workbookAlgorithmName="SHA-512" workbookHashValue="GxnOsyjSVb7z4tYIj8SengtpknPdAHke0IKtyH5df60gozu8oR/P8TBDkQP9i13NTZzKx2aRasm93jBdkN5i0w==" workbookSaltValue="HyeBsxDriK4qzfUR3yYmmA==" workbookSpinCount="100000" lockStructure="1"/>
  <bookViews>
    <workbookView xWindow="0" yWindow="0" windowWidth="16170" windowHeight="6135"/>
  </bookViews>
  <sheets>
    <sheet name="BNG" sheetId="1" r:id="rId1"/>
    <sheet name="Avancement" sheetId="2" r:id="rId2"/>
    <sheet name="LISTE" sheetId="3" r:id="rId3"/>
    <sheet name="BNG off" sheetId="4" r:id="rId4"/>
  </sheets>
  <externalReferences>
    <externalReference r:id="rId5"/>
  </externalReferences>
  <definedNames>
    <definedName name="_xlnm._FilterDatabase" localSheetId="0" hidden="1">BNG!$A$4:$D$50</definedName>
    <definedName name="_xlnm._FilterDatabase" localSheetId="3" hidden="1">'BNG off'!$A$4:$D$8</definedName>
    <definedName name="act_etat" localSheetId="3">'BNG off'!$D$5:$D$50</definedName>
    <definedName name="act_etat">BNG!$D$5:$D$50</definedName>
    <definedName name="act_tr" localSheetId="3">'BNG off'!$A$5:$A$50</definedName>
    <definedName name="act_tr">BNG!$A$5:$A$50</definedName>
    <definedName name="equipe">LISTE!$B$2:$B$8</definedName>
    <definedName name="equipedequart">[1]Equipe!$A$1:$C$26</definedName>
    <definedName name="etat">LISTE!$A$2:$A$5</definedName>
    <definedName name="ON">LISTE!$D$2:$D$3</definedName>
    <definedName name="poste" comment="Fonction ">[1]Equipe!$A$2:$A$26</definedName>
    <definedName name="quart">LISTE!$C$2:$C$4</definedName>
    <definedName name="TRANCHE">LISTE!$E$2:$E$5</definedName>
    <definedName name="Z_04C75A2A_C924_4A1C_8EAF_DDCAD4630F35_.wvu.FilterData" localSheetId="0" hidden="1">BNG!$A$4:$D$50</definedName>
    <definedName name="Z_0BA20049_D21F_4BB9_B108_D9BB1A15EC31_.wvu.FilterData" localSheetId="0" hidden="1">BNG!$A$4:$D$50</definedName>
    <definedName name="Z_13536B7E_1511_4E10_9756_E4457CE012DA_.wvu.FilterData" localSheetId="0" hidden="1">BNG!$A$4:$D$50</definedName>
    <definedName name="Z_1372D5FB_494C_4121_9093_6F921076DB9F_.wvu.FilterData" localSheetId="0" hidden="1">BNG!$A$4:$D$50</definedName>
    <definedName name="Z_19B45F40_7B70_49DC_8FFE_52A090AFEB1A_.wvu.FilterData" localSheetId="0" hidden="1">BNG!$A$4:$D$50</definedName>
    <definedName name="Z_1DF8EDF8_D651_4588_B1D7_17CE47E416D4_.wvu.FilterData" localSheetId="0" hidden="1">BNG!$A$4:$D$50</definedName>
    <definedName name="Z_2190B7CC_1988_4DE1_BADC_B313412DE9D3_.wvu.FilterData" localSheetId="0" hidden="1">BNG!$A$4:$D$8</definedName>
    <definedName name="Z_22CA3E9F_4E6D_4F47_B802_9B56843B652B_.wvu.FilterData" localSheetId="0" hidden="1">BNG!$A$4:$D$50</definedName>
    <definedName name="Z_24E03B5C_DCAC_45D4_84F0_C6EE87B329F6_.wvu.FilterData" localSheetId="0" hidden="1">BNG!$A$4:$D$50</definedName>
    <definedName name="Z_276E2F08_A5AC_49AD_8DCE_454C880402BA_.wvu.FilterData" localSheetId="0" hidden="1">BNG!$A$4:$D$50</definedName>
    <definedName name="Z_2789EBA0_790C_4508_BF44_67759B3CA1A7_.wvu.FilterData" localSheetId="0" hidden="1">BNG!$A$4:$D$50</definedName>
    <definedName name="Z_319A3E44_3E31_4A55_9BC9_1528A6933C11_.wvu.FilterData" localSheetId="0" hidden="1">BNG!$A$4:$D$50</definedName>
    <definedName name="Z_3FD4A76E_9B62_495A_BD69_A6E541EDC619_.wvu.FilterData" localSheetId="0" hidden="1">BNG!$A$4:$D$50</definedName>
    <definedName name="Z_42D20124_97FB_42F1_A6C7_8F20A4C1891F_.wvu.FilterData" localSheetId="0" hidden="1">BNG!$A$4:$D$50</definedName>
    <definedName name="Z_48D0302C_6671_4ACA_8C58_145E41C2C936_.wvu.FilterData" localSheetId="0" hidden="1">BNG!$A$4:$D$50</definedName>
    <definedName name="Z_4A80BCF0_E29E_4C7D_802D_B230AFAB217D_.wvu.FilterData" localSheetId="0" hidden="1">BNG!$A$4:$D$50</definedName>
    <definedName name="Z_4C3F1853_B16B_431E_85E8_E41ADFBD3478_.wvu.FilterData" localSheetId="0" hidden="1">BNG!$A$4:$D$50</definedName>
    <definedName name="Z_4EC8396A_48C1_414B_BB4E_DB3DC62BB554_.wvu.FilterData" localSheetId="0" hidden="1">BNG!$A$4:$D$50</definedName>
    <definedName name="Z_536CCD72_4252_44FB_A349_80A96FB9332A_.wvu.FilterData" localSheetId="0" hidden="1">BNG!$A$4:$D$50</definedName>
    <definedName name="Z_53E1A583_0153_432E_B79E_8EC1CD2887EB_.wvu.FilterData" localSheetId="0" hidden="1">BNG!$A$4:$D$50</definedName>
    <definedName name="Z_54186F9B_B8C4_4785_A84B_E18C6903B750_.wvu.FilterData" localSheetId="0" hidden="1">BNG!$A$4:$D$50</definedName>
    <definedName name="Z_54186F9B_B8C4_4785_A84B_E18C6903B750_.wvu.FilterData" localSheetId="3" hidden="1">'BNG off'!$A$4:$D$8</definedName>
    <definedName name="Z_54186F9B_B8C4_4785_A84B_E18C6903B750_.wvu.Rows" localSheetId="0" hidden="1">BNG!$3:$3</definedName>
    <definedName name="Z_54186F9B_B8C4_4785_A84B_E18C6903B750_.wvu.Rows" localSheetId="3" hidden="1">'BNG off'!$3:$3</definedName>
    <definedName name="Z_5B4175C3_9C38_44C1_A572_B85031715C53_.wvu.FilterData" localSheetId="0" hidden="1">BNG!$A$4:$D$50</definedName>
    <definedName name="Z_60AAB7BC_8CB3_47E4_994E_A591F30C5FC7_.wvu.FilterData" localSheetId="0" hidden="1">BNG!$A$4:$D$50</definedName>
    <definedName name="Z_60AAB7BC_8CB3_47E4_994E_A591F30C5FC7_.wvu.FilterData" localSheetId="3" hidden="1">'BNG off'!$A$4:$D$8</definedName>
    <definedName name="Z_60AAB7BC_8CB3_47E4_994E_A591F30C5FC7_.wvu.Rows" localSheetId="0" hidden="1">BNG!$3:$3</definedName>
    <definedName name="Z_60AAB7BC_8CB3_47E4_994E_A591F30C5FC7_.wvu.Rows" localSheetId="3" hidden="1">'BNG off'!$3:$3</definedName>
    <definedName name="Z_612AAD35_29D3_49A5_9996_9212F5BAE174_.wvu.FilterData" localSheetId="0" hidden="1">BNG!$A$4:$D$50</definedName>
    <definedName name="Z_626631A4_2CEA_491F_B8DD_EC99629CB338_.wvu.FilterData" localSheetId="0" hidden="1">BNG!$A$4:$D$50</definedName>
    <definedName name="Z_63C49D21_D800_4398_AB07_D06C12B99738_.wvu.FilterData" localSheetId="0" hidden="1">BNG!$A$4:$D$50</definedName>
    <definedName name="Z_68F811F5_251D_4F60_9FF5_7D1F7E35CE3B_.wvu.FilterData" localSheetId="0" hidden="1">BNG!$A$4:$D$50</definedName>
    <definedName name="Z_68F811F5_251D_4F60_9FF5_7D1F7E35CE3B_.wvu.FilterData" localSheetId="3" hidden="1">'BNG off'!$A$4:$D$8</definedName>
    <definedName name="Z_68F811F5_251D_4F60_9FF5_7D1F7E35CE3B_.wvu.Rows" localSheetId="0" hidden="1">BNG!$3:$3</definedName>
    <definedName name="Z_68F811F5_251D_4F60_9FF5_7D1F7E35CE3B_.wvu.Rows" localSheetId="3" hidden="1">'BNG off'!$3:$3</definedName>
    <definedName name="Z_6A4105F0_D118_4587_8086_C06A12AA507A_.wvu.FilterData" localSheetId="0" hidden="1">BNG!$A$4:$D$50</definedName>
    <definedName name="Z_6B706241_A7A3_4AE0_BB89_CE15A3AACA08_.wvu.FilterData" localSheetId="0" hidden="1">BNG!$A$4:$D$50</definedName>
    <definedName name="Z_74F9975D_9822_44BC_A41B_EF0FC73F7A69_.wvu.FilterData" localSheetId="0" hidden="1">BNG!$A$4:$D$50</definedName>
    <definedName name="Z_7903B0B1_BC07_4AE1_9E48_A88FD5AD71AB_.wvu.FilterData" localSheetId="0" hidden="1">BNG!$A$4:$D$50</definedName>
    <definedName name="Z_792F80DC_6AA5_4A1C_85A9_766AFF6CA899_.wvu.FilterData" localSheetId="0" hidden="1">BNG!$A$4:$D$50</definedName>
    <definedName name="Z_7FFD3F46_BF7F_4B0B_A5D2_D260B8B089E6_.wvu.FilterData" localSheetId="0" hidden="1">BNG!$A$4:$D$50</definedName>
    <definedName name="Z_80F40C22_A8E6_4A16_85C4_180634AEEF8E_.wvu.FilterData" localSheetId="0" hidden="1">BNG!$A$4:$D$50</definedName>
    <definedName name="Z_84F094A6_F0FE_452A_899F_AB1C1510D883_.wvu.FilterData" localSheetId="0" hidden="1">BNG!$A$4:$D$50</definedName>
    <definedName name="Z_8869DECF_0FB9_4394_85B7_07A331483442_.wvu.FilterData" localSheetId="0" hidden="1">BNG!$A$4:$D$50</definedName>
    <definedName name="Z_896376EE_B3C8_476B_8CB9_8DD0A15C2CE8_.wvu.FilterData" localSheetId="0" hidden="1">BNG!$A$4:$D$50</definedName>
    <definedName name="Z_8FE1D02F_CB6F_4A3A_BCF3_73686D05C945_.wvu.FilterData" localSheetId="0" hidden="1">BNG!$A$4:$D$50</definedName>
    <definedName name="Z_98FC6176_6687_478B_858A_628281897733_.wvu.FilterData" localSheetId="0" hidden="1">BNG!$A$4:$D$50</definedName>
    <definedName name="Z_A87A43CF_A543_4E78_A548_175A45DC530C_.wvu.FilterData" localSheetId="0" hidden="1">BNG!$A$4:$D$50</definedName>
    <definedName name="Z_A87A43CF_A543_4E78_A548_175A45DC530C_.wvu.FilterData" localSheetId="3" hidden="1">'BNG off'!$A$4:$D$8</definedName>
    <definedName name="Z_A87A43CF_A543_4E78_A548_175A45DC530C_.wvu.Rows" localSheetId="0" hidden="1">BNG!$3:$3</definedName>
    <definedName name="Z_A87A43CF_A543_4E78_A548_175A45DC530C_.wvu.Rows" localSheetId="3" hidden="1">'BNG off'!$3:$3</definedName>
    <definedName name="Z_B4D11C8B_B8FB_48D9_992B_E7555ABFE644_.wvu.FilterData" localSheetId="0" hidden="1">BNG!$A$4:$D$50</definedName>
    <definedName name="Z_B8687A9C_C394_4647_8963_2B3FD33B728C_.wvu.FilterData" localSheetId="0" hidden="1">BNG!$A$4:$D$50</definedName>
    <definedName name="Z_BCC04B9A_664E_450B_A029_E0898B44A93F_.wvu.FilterData" localSheetId="0" hidden="1">BNG!$A$4:$D$50</definedName>
    <definedName name="Z_BD618652_8383_4202_B279_9EEDBD9329FD_.wvu.FilterData" localSheetId="0" hidden="1">BNG!$A$4:$D$50</definedName>
    <definedName name="Z_BD618652_8383_4202_B279_9EEDBD9329FD_.wvu.FilterData" localSheetId="3" hidden="1">'BNG off'!$A$4:$D$8</definedName>
    <definedName name="Z_BD618652_8383_4202_B279_9EEDBD9329FD_.wvu.Rows" localSheetId="0" hidden="1">BNG!$3:$3</definedName>
    <definedName name="Z_BD618652_8383_4202_B279_9EEDBD9329FD_.wvu.Rows" localSheetId="3" hidden="1">'BNG off'!$3:$3</definedName>
    <definedName name="Z_C98EB326_C1F7_4B26_9169_972106C90AE1_.wvu.FilterData" localSheetId="0" hidden="1">BNG!$A$4:$D$50</definedName>
    <definedName name="Z_D29EFAC4_D6AF_4E3E_9550_319694DBA297_.wvu.FilterData" localSheetId="0" hidden="1">BNG!$A$4:$D$50</definedName>
    <definedName name="Z_D93FE7CD_E4B5_429A_AA4F_8A10CBEEA001_.wvu.FilterData" localSheetId="0" hidden="1">BNG!$A$4:$D$50</definedName>
    <definedName name="Z_E32B6C66_8933_47DD_9537_C2B525A4514C_.wvu.FilterData" localSheetId="0" hidden="1">BNG!$A$4:$D$50</definedName>
    <definedName name="Z_E32B6C66_8933_47DD_9537_C2B525A4514C_.wvu.FilterData" localSheetId="3" hidden="1">'BNG off'!$A$4:$D$8</definedName>
    <definedName name="Z_E32B6C66_8933_47DD_9537_C2B525A4514C_.wvu.Rows" localSheetId="0" hidden="1">BNG!$3:$3</definedName>
    <definedName name="Z_E32B6C66_8933_47DD_9537_C2B525A4514C_.wvu.Rows" localSheetId="3" hidden="1">'BNG off'!$3:$3</definedName>
    <definedName name="Z_EA0AB613_79A3_4A79_9340_C97FB87798DC_.wvu.FilterData" localSheetId="0" hidden="1">BNG!$A$4:$D$50</definedName>
    <definedName name="Z_EE0EDFA3_3CA5_4A68_9A45_797C1723208A_.wvu.FilterData" localSheetId="0" hidden="1">BNG!$A$4:$D$50</definedName>
    <definedName name="Z_EF933590_5F2C_4C04_80E5_6F19E710EF54_.wvu.FilterData" localSheetId="0" hidden="1">BNG!$A$4:$D$50</definedName>
    <definedName name="Z_F0E1EF23_42FF_4AFC_B037_F5DBA41AE262_.wvu.FilterData" localSheetId="0" hidden="1">BNG!$A$4:$D$50</definedName>
    <definedName name="Z_F50A626F_B73D_4C81_BF8D_5F1ED61065F9_.wvu.FilterData" localSheetId="0" hidden="1">BNG!$A$4:$D$50</definedName>
    <definedName name="Z_F5367BCF_EFFD_4A8D_B286_8F6A69A9C621_.wvu.FilterData" localSheetId="0" hidden="1">BNG!$A$4:$D$50</definedName>
    <definedName name="Z_F7594FEB_22DE_4E4F_AE8E_5D0EAD3F4644_.wvu.FilterData" localSheetId="0" hidden="1">BNG!$A$4:$D$50</definedName>
    <definedName name="Z_FADCA479_FCDC_4B12_ABAD_17A789C70E58_.wvu.FilterData" localSheetId="0" hidden="1">BNG!$A$4:$D$50</definedName>
  </definedNames>
  <calcPr calcId="152511"/>
  <customWorkbookViews>
    <customWorkbookView name="CHATA Quentin - Affichage personnalisé" guid="{A87A43CF-A543-4E78-A548-175A45DC530C}" autoUpdate="1" mergeInterval="5" personalView="1" maximized="1" xWindow="-8" yWindow="-8" windowWidth="1936" windowHeight="1056" activeSheetId="1"/>
    <customWorkbookView name="VANG Jacques - Affichage personnalisé" guid="{54186F9B-B8C4-4785-A84B-E18C6903B750}" mergeInterval="0" personalView="1" maximized="1" xWindow="-8" yWindow="-8" windowWidth="1936" windowHeight="1056" activeSheetId="1"/>
    <customWorkbookView name="N41SLT-CDQ03-G Cg - Affichage personnalisé" guid="{68F811F5-251D-4F60-9FF5-7D1F7E35CE3B}" autoUpdate="1" mergeInterval="5" personalView="1" xWindow="187" yWindow="214" windowWidth="1595" windowHeight="715" activeSheetId="1"/>
    <customWorkbookView name="MARIDAT Benoit - Affichage personnalisé" guid="{60AAB7BC-8CB3-47E4-994E-A591F30C5FC7}" autoUpdate="1" mergeInterval="5" personalView="1" maximized="1" xWindow="1912" yWindow="-8" windowWidth="1936" windowHeight="1056" activeSheetId="1"/>
    <customWorkbookView name="FOURRIER Nicolas - Affichage personnalisé" guid="{E32B6C66-8933-47DD-9537-C2B525A4514C}" autoUpdate="1" mergeInterval="5" personalView="1" maximized="1" xWindow="-8" yWindow="-8" windowWidth="1456" windowHeight="876" activeSheetId="1"/>
    <customWorkbookView name="GUELLE Adrien - Affichage personnalisé" guid="{BD618652-8383-4202-B279-9EEDBD9329FD}" autoUpdate="1" mergeInterval="5" personalView="1" maximized="1" xWindow="-8" yWindow="-8" windowWidth="1296" windowHeight="776" activeSheetId="1"/>
  </customWorkbookView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23" i="1"/>
  <c r="D22" i="1"/>
  <c r="D21" i="1"/>
  <c r="D20" i="1"/>
  <c r="D19" i="1"/>
  <c r="D14" i="1"/>
  <c r="G2" i="1" l="1"/>
  <c r="X2" i="1"/>
  <c r="W2" i="1"/>
  <c r="S3" i="1"/>
  <c r="W3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" i="4"/>
  <c r="D6" i="4"/>
  <c r="D7" i="4"/>
  <c r="D8" i="4"/>
  <c r="D9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B1" i="4"/>
  <c r="H3" i="1"/>
  <c r="I3" i="1"/>
  <c r="J3" i="1"/>
  <c r="K3" i="1"/>
  <c r="N3" i="1"/>
  <c r="O3" i="1"/>
  <c r="P3" i="1"/>
  <c r="Q3" i="1"/>
  <c r="R3" i="1"/>
  <c r="T3" i="1"/>
  <c r="U3" i="1"/>
  <c r="V3" i="1"/>
  <c r="X3" i="1"/>
  <c r="Y3" i="1"/>
  <c r="Z3" i="1"/>
  <c r="AA3" i="1"/>
  <c r="AB3" i="1"/>
  <c r="AC3" i="1"/>
  <c r="AD3" i="1"/>
  <c r="N1" i="1"/>
  <c r="O1" i="1"/>
  <c r="P1" i="1"/>
  <c r="Q1" i="1"/>
  <c r="R1" i="1"/>
  <c r="S1" i="1"/>
  <c r="T1" i="1"/>
  <c r="U1" i="1"/>
  <c r="N2" i="1"/>
  <c r="O2" i="1"/>
  <c r="P2" i="1"/>
  <c r="Q2" i="1"/>
  <c r="R2" i="1"/>
  <c r="S2" i="1"/>
  <c r="T2" i="1"/>
  <c r="U2" i="1"/>
  <c r="M2" i="1"/>
  <c r="M3" i="1" l="1"/>
  <c r="V1" i="1"/>
  <c r="W1" i="1"/>
  <c r="X1" i="1"/>
  <c r="Y1" i="1"/>
  <c r="Z1" i="1"/>
  <c r="AA1" i="1"/>
  <c r="AB1" i="1"/>
  <c r="AC1" i="1"/>
  <c r="AD1" i="1"/>
  <c r="V2" i="1"/>
  <c r="Y2" i="1"/>
  <c r="Z2" i="1"/>
  <c r="AA2" i="1"/>
  <c r="AB2" i="1"/>
  <c r="AC2" i="1"/>
  <c r="AD2" i="1"/>
  <c r="L3" i="1"/>
  <c r="C4" i="2" l="1"/>
  <c r="C2" i="2"/>
  <c r="D3" i="2"/>
  <c r="C3" i="2"/>
  <c r="B4" i="2"/>
  <c r="B3" i="2"/>
  <c r="B2" i="2"/>
  <c r="G1" i="1"/>
  <c r="H1" i="1"/>
  <c r="I1" i="1"/>
  <c r="J1" i="1"/>
  <c r="K1" i="1"/>
  <c r="L1" i="1"/>
  <c r="M1" i="1"/>
  <c r="B1" i="1"/>
  <c r="H2" i="1"/>
  <c r="I2" i="1"/>
  <c r="J2" i="1"/>
  <c r="K2" i="1"/>
  <c r="L2" i="1"/>
  <c r="G3" i="1"/>
  <c r="D2" i="2" l="1"/>
  <c r="E2" i="2" s="1"/>
  <c r="D4" i="2"/>
  <c r="E4" i="2" s="1"/>
  <c r="E3" i="2"/>
  <c r="B5" i="2"/>
  <c r="C5" i="2"/>
  <c r="D5" i="2" l="1"/>
  <c r="E5" i="2" s="1"/>
  <c r="D1" i="1" l="1"/>
  <c r="D1" i="4"/>
</calcChain>
</file>

<file path=xl/sharedStrings.xml><?xml version="1.0" encoding="utf-8"?>
<sst xmlns="http://schemas.openxmlformats.org/spreadsheetml/2006/main" count="146" uniqueCount="62">
  <si>
    <t>TR</t>
  </si>
  <si>
    <t>CE</t>
  </si>
  <si>
    <t>CED</t>
  </si>
  <si>
    <t>DSE</t>
  </si>
  <si>
    <t>CC</t>
  </si>
  <si>
    <t>HMT</t>
  </si>
  <si>
    <t>ETAT</t>
  </si>
  <si>
    <t>Activité</t>
  </si>
  <si>
    <t>NON</t>
  </si>
  <si>
    <t>OUI</t>
  </si>
  <si>
    <t>Repporté</t>
  </si>
  <si>
    <t>G</t>
  </si>
  <si>
    <t>PT1</t>
  </si>
  <si>
    <t>PT2</t>
  </si>
  <si>
    <t>SDM1</t>
  </si>
  <si>
    <t>SDM2</t>
  </si>
  <si>
    <t>LA</t>
  </si>
  <si>
    <t>EXT</t>
  </si>
  <si>
    <t>BAN1</t>
  </si>
  <si>
    <t>BAN2</t>
  </si>
  <si>
    <t>NOM</t>
  </si>
  <si>
    <t>TEL</t>
  </si>
  <si>
    <t>NO STOP</t>
  </si>
  <si>
    <t>Commentaire</t>
  </si>
  <si>
    <t>TR1</t>
  </si>
  <si>
    <t>TR2</t>
  </si>
  <si>
    <t>Commun</t>
  </si>
  <si>
    <t>Activitées</t>
  </si>
  <si>
    <t>programmée</t>
  </si>
  <si>
    <t>Terminée</t>
  </si>
  <si>
    <t>Total</t>
  </si>
  <si>
    <t>%</t>
  </si>
  <si>
    <t>OP1R</t>
  </si>
  <si>
    <t>OP1B</t>
  </si>
  <si>
    <t>FCT</t>
  </si>
  <si>
    <t>Equipe de quart</t>
  </si>
  <si>
    <t>OP2R</t>
  </si>
  <si>
    <t>OP2B</t>
  </si>
  <si>
    <t>MATIN</t>
  </si>
  <si>
    <t>EQUIPE</t>
  </si>
  <si>
    <t>QUART</t>
  </si>
  <si>
    <t>En cours</t>
  </si>
  <si>
    <t>Programmé</t>
  </si>
  <si>
    <t>Terminé</t>
  </si>
  <si>
    <t>A</t>
  </si>
  <si>
    <t>B</t>
  </si>
  <si>
    <t>C</t>
  </si>
  <si>
    <t>D</t>
  </si>
  <si>
    <t>E</t>
  </si>
  <si>
    <t>F</t>
  </si>
  <si>
    <t>Matin</t>
  </si>
  <si>
    <t>Après-midi</t>
  </si>
  <si>
    <t>Nuit</t>
  </si>
  <si>
    <t>ON</t>
  </si>
  <si>
    <t>TRANCHE</t>
  </si>
  <si>
    <t>NO
STOP</t>
  </si>
  <si>
    <t>ER</t>
  </si>
  <si>
    <t>autres</t>
  </si>
  <si>
    <t>x</t>
  </si>
  <si>
    <t>rnd</t>
  </si>
  <si>
    <t>RND</t>
  </si>
  <si>
    <t>VHK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</si>
</sst>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 shrinkToFit="1"/>
      <protection locked="0"/>
    </xf>
    <xf numFmtId="0" fontId="4" fillId="3" borderId="1" xfId="0" applyFont="1" applyFill="1" applyBorder="1" applyAlignment="1" applyProtection="1">
      <alignment horizontal="center" vertical="center" shrinkToFit="1"/>
      <protection locked="0"/>
    </xf>
    <xf numFmtId="0" fontId="2" fillId="0" borderId="1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1" xfId="0" applyNumberFormat="1" applyBorder="1" applyAlignment="1" applyProtection="1">
      <alignment horizontal="center" vertical="center"/>
      <protection hidden="1"/>
    </xf>
    <xf numFmtId="164" fontId="8" fillId="0" borderId="1" xfId="0" applyNumberFormat="1" applyFont="1" applyBorder="1" applyAlignment="1">
      <alignment horizontal="center" vertical="center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9" fontId="0" fillId="7" borderId="1" xfId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9" fontId="0" fillId="5" borderId="1" xfId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9" fontId="0" fillId="6" borderId="1" xfId="1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9" fontId="0" fillId="9" borderId="1" xfId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shrinkToFit="1"/>
    </xf>
    <xf numFmtId="0" fontId="7" fillId="13" borderId="0" xfId="0" applyFont="1" applyFill="1" applyAlignment="1" applyProtection="1">
      <alignment horizontal="center" vertical="center"/>
      <protection hidden="1"/>
    </xf>
    <xf numFmtId="14" fontId="4" fillId="13" borderId="0" xfId="0" applyNumberFormat="1" applyFont="1" applyFill="1" applyAlignment="1" applyProtection="1">
      <alignment horizontal="center" vertical="center"/>
      <protection hidden="1"/>
    </xf>
    <xf numFmtId="0" fontId="0" fillId="13" borderId="0" xfId="0" applyFill="1" applyAlignment="1" applyProtection="1">
      <alignment horizontal="center" vertical="center"/>
      <protection hidden="1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quotePrefix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shrinkToFit="1"/>
    </xf>
    <xf numFmtId="0" fontId="4" fillId="8" borderId="1" xfId="0" applyFont="1" applyFill="1" applyBorder="1" applyAlignment="1">
      <alignment horizontal="center" vertical="center" shrinkToFit="1"/>
    </xf>
    <xf numFmtId="164" fontId="8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/>
    </xf>
    <xf numFmtId="0" fontId="9" fillId="3" borderId="1" xfId="0" applyFont="1" applyFill="1" applyBorder="1" applyAlignment="1" applyProtection="1">
      <alignment horizontal="center" vertical="center" shrinkToFit="1"/>
      <protection locked="0"/>
    </xf>
    <xf numFmtId="1" fontId="9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0" fillId="0" borderId="0" xfId="2" applyAlignment="1" applyProtection="1">
      <alignment horizontal="center" vertical="center"/>
      <protection locked="0"/>
    </xf>
    <xf numFmtId="0" fontId="12" fillId="3" borderId="1" xfId="0" applyFont="1" applyFill="1" applyBorder="1" applyAlignment="1" applyProtection="1">
      <alignment horizontal="center" vertical="center"/>
      <protection locked="0"/>
    </xf>
    <xf numFmtId="0" fontId="13" fillId="4" borderId="1" xfId="0" applyFont="1" applyFill="1" applyBorder="1" applyAlignment="1" applyProtection="1">
      <alignment horizontal="center" vertical="center" wrapText="1" shrinkToFit="1"/>
      <protection hidden="1"/>
    </xf>
    <xf numFmtId="1" fontId="11" fillId="0" borderId="1" xfId="0" applyNumberFormat="1" applyFont="1" applyBorder="1" applyAlignment="1">
      <alignment horizontal="center" vertical="center"/>
    </xf>
    <xf numFmtId="0" fontId="3" fillId="14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9" fontId="0" fillId="0" borderId="0" xfId="0" applyNumberFormat="1" applyAlignment="1" applyProtection="1">
      <alignment horizontal="center" vertical="center"/>
      <protection locked="0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1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9" borderId="1" xfId="0" applyFont="1" applyFill="1" applyBorder="1" applyAlignment="1" applyProtection="1">
      <alignment horizontal="center"/>
      <protection locked="0"/>
    </xf>
    <xf numFmtId="0" fontId="3" fillId="2" borderId="1" xfId="0" quotePrefix="1" applyFont="1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1" fontId="9" fillId="3" borderId="1" xfId="0" applyNumberFormat="1" applyFont="1" applyFill="1" applyBorder="1" applyAlignment="1" applyProtection="1">
      <alignment horizontal="center" vertical="center" shrinkToFit="1"/>
    </xf>
    <xf numFmtId="0" fontId="9" fillId="3" borderId="1" xfId="0" applyFont="1" applyFill="1" applyBorder="1" applyAlignment="1" applyProtection="1">
      <alignment horizontal="center" vertical="center" shrinkToFit="1"/>
    </xf>
    <xf numFmtId="0" fontId="12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shrinkToFit="1"/>
    </xf>
    <xf numFmtId="0" fontId="6" fillId="3" borderId="1" xfId="0" applyFont="1" applyFill="1" applyBorder="1" applyAlignment="1" applyProtection="1">
      <alignment horizontal="center" vertical="center" wrapText="1" shrinkToFit="1"/>
    </xf>
    <xf numFmtId="0" fontId="0" fillId="4" borderId="2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2" fontId="0" fillId="0" borderId="0" xfId="0" applyNumberFormat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Pourcentage" xfId="1" builtinId="5"/>
  </cellStyles>
  <dxfs count="23"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strike val="0"/>
        <color rgb="FFFF0000"/>
      </font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ont>
        <b/>
        <i val="0"/>
        <strike val="0"/>
        <color rgb="FFFF0000"/>
      </font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quipe_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"/>
      <sheetName val="Option Liste"/>
    </sheetNames>
    <sheetDataSet>
      <sheetData sheetId="0">
        <row r="1">
          <cell r="A1" t="str">
            <v>Poste</v>
          </cell>
          <cell r="B1" t="str">
            <v>Nom</v>
          </cell>
          <cell r="C1" t="str">
            <v>Num</v>
          </cell>
        </row>
        <row r="2">
          <cell r="A2" t="str">
            <v>CE</v>
          </cell>
          <cell r="B2" t="str">
            <v>Guillaume B.</v>
          </cell>
          <cell r="C2">
            <v>8236</v>
          </cell>
        </row>
        <row r="3">
          <cell r="A3" t="str">
            <v>CED</v>
          </cell>
          <cell r="B3" t="str">
            <v>David B.</v>
          </cell>
          <cell r="C3">
            <v>8237</v>
          </cell>
        </row>
        <row r="4">
          <cell r="A4" t="str">
            <v>DSE</v>
          </cell>
          <cell r="B4" t="str">
            <v>Mickael A.</v>
          </cell>
          <cell r="C4">
            <v>9153</v>
          </cell>
        </row>
        <row r="5">
          <cell r="A5" t="str">
            <v>CC</v>
          </cell>
          <cell r="B5" t="str">
            <v>Christophe A.</v>
          </cell>
          <cell r="C5">
            <v>9123</v>
          </cell>
        </row>
        <row r="6">
          <cell r="A6" t="str">
            <v>PT1</v>
          </cell>
          <cell r="B6" t="str">
            <v>Quentin C.</v>
          </cell>
          <cell r="C6">
            <v>9241</v>
          </cell>
        </row>
        <row r="7">
          <cell r="A7" t="str">
            <v>PT2</v>
          </cell>
          <cell r="B7" t="str">
            <v>Benoit M.</v>
          </cell>
          <cell r="C7">
            <v>9240</v>
          </cell>
        </row>
        <row r="8">
          <cell r="A8" t="str">
            <v>OP1R</v>
          </cell>
          <cell r="B8" t="str">
            <v>Jeremy B.</v>
          </cell>
          <cell r="C8">
            <v>7621</v>
          </cell>
        </row>
        <row r="9">
          <cell r="A9" t="str">
            <v>OP1B</v>
          </cell>
          <cell r="B9" t="str">
            <v>Quentin F.</v>
          </cell>
          <cell r="C9">
            <v>7611</v>
          </cell>
        </row>
        <row r="10">
          <cell r="A10" t="str">
            <v>OP2R</v>
          </cell>
          <cell r="B10" t="str">
            <v>Adrien G.</v>
          </cell>
          <cell r="C10">
            <v>7610</v>
          </cell>
        </row>
        <row r="11">
          <cell r="A11" t="str">
            <v>OP2B</v>
          </cell>
          <cell r="B11" t="str">
            <v>Jacques V.</v>
          </cell>
          <cell r="C11">
            <v>7620</v>
          </cell>
        </row>
        <row r="12">
          <cell r="A12" t="str">
            <v>SDM1</v>
          </cell>
          <cell r="B12" t="str">
            <v>Coraline B.</v>
          </cell>
          <cell r="C12">
            <v>9116</v>
          </cell>
        </row>
        <row r="13">
          <cell r="A13" t="str">
            <v>SDM2</v>
          </cell>
          <cell r="B13" t="str">
            <v>Victorien H.</v>
          </cell>
          <cell r="C13">
            <v>9117</v>
          </cell>
        </row>
        <row r="14">
          <cell r="A14" t="str">
            <v>LA</v>
          </cell>
          <cell r="B14" t="str">
            <v>Romain M.</v>
          </cell>
          <cell r="C14">
            <v>9125</v>
          </cell>
        </row>
        <row r="15">
          <cell r="A15" t="str">
            <v>EXT</v>
          </cell>
          <cell r="B15" t="str">
            <v>Nicolas F.</v>
          </cell>
          <cell r="C15">
            <v>9104</v>
          </cell>
        </row>
        <row r="16">
          <cell r="A16" t="str">
            <v>BAN1</v>
          </cell>
          <cell r="B16" t="str">
            <v>Alexandre R.</v>
          </cell>
          <cell r="C16">
            <v>9120</v>
          </cell>
        </row>
        <row r="17">
          <cell r="A17" t="str">
            <v>BAN2</v>
          </cell>
          <cell r="B17" t="str">
            <v>Sophie B.</v>
          </cell>
          <cell r="C17">
            <v>9110</v>
          </cell>
        </row>
        <row r="18">
          <cell r="A18" t="str">
            <v>HMT</v>
          </cell>
          <cell r="B18" t="str">
            <v/>
          </cell>
          <cell r="C18"/>
        </row>
        <row r="19">
          <cell r="A19" t="str">
            <v>ER</v>
          </cell>
          <cell r="B19" t="str">
            <v>Emmanuel B.</v>
          </cell>
          <cell r="C19"/>
        </row>
        <row r="20">
          <cell r="A20"/>
          <cell r="B20"/>
          <cell r="C20"/>
        </row>
        <row r="21">
          <cell r="A21"/>
          <cell r="B21"/>
          <cell r="C21"/>
        </row>
        <row r="22">
          <cell r="A22"/>
          <cell r="B22"/>
          <cell r="C22"/>
        </row>
        <row r="23">
          <cell r="A23"/>
          <cell r="B23"/>
          <cell r="C23"/>
        </row>
        <row r="24">
          <cell r="A24"/>
          <cell r="B24" t="str">
            <v/>
          </cell>
          <cell r="C24"/>
        </row>
        <row r="25">
          <cell r="A25"/>
          <cell r="B25" t="str">
            <v/>
          </cell>
          <cell r="C25"/>
        </row>
        <row r="26">
          <cell r="A26"/>
          <cell r="B26" t="str">
            <v/>
          </cell>
          <cell r="C26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.bin"/><Relationship Id="rId3" Type="http://schemas.openxmlformats.org/officeDocument/2006/relationships/printerSettings" Target="../printerSettings/printerSettings3.bin"/><Relationship Id="rId7" Type="http://schemas.openxmlformats.org/officeDocument/2006/relationships/hyperlink" Target="file:///C:\Users\e49852\Application%20Data\Microsoft\Excel\CHRISTIE.xlsm" TargetMode="Externa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7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1.bin"/><Relationship Id="rId3" Type="http://schemas.openxmlformats.org/officeDocument/2006/relationships/printerSettings" Target="../printerSettings/printerSettings17.bin"/><Relationship Id="rId7" Type="http://schemas.openxmlformats.org/officeDocument/2006/relationships/hyperlink" Target="file:///C:\Users\e49852\Application%20Data\Microsoft\Excel\CHRISTIE.xlsm" TargetMode="External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6" Type="http://schemas.openxmlformats.org/officeDocument/2006/relationships/printerSettings" Target="../printerSettings/printerSettings20.bin"/><Relationship Id="rId5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D53"/>
  <sheetViews>
    <sheetView tabSelected="1" zoomScale="55" zoomScaleNormal="5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G5" sqref="G5"/>
    </sheetView>
  </sheetViews>
  <sheetFormatPr baseColWidth="10" defaultRowHeight="15" outlineLevelCol="1" x14ac:dyDescent="0.25"/>
  <cols>
    <col min="1" max="1" width="5.140625" style="1" customWidth="1"/>
    <col min="2" max="2" width="22.85546875" style="1" customWidth="1"/>
    <col min="3" max="4" width="11.42578125" style="1"/>
    <col min="5" max="5" width="20.42578125" style="1" customWidth="1"/>
    <col min="6" max="6" width="6" style="1" customWidth="1"/>
    <col min="7" max="9" width="13.7109375" style="1" customWidth="1" outlineLevel="1"/>
    <col min="10" max="10" width="1.7109375" style="16" customWidth="1"/>
    <col min="11" max="13" width="13.7109375" style="1" customWidth="1" outlineLevel="1"/>
    <col min="14" max="14" width="1.7109375" style="16" customWidth="1"/>
    <col min="15" max="17" width="13.7109375" style="1" customWidth="1" outlineLevel="1"/>
    <col min="18" max="18" width="1.7109375" style="16" customWidth="1"/>
    <col min="19" max="26" width="13.7109375" style="1" customWidth="1" outlineLevel="1"/>
    <col min="27" max="30" width="13.7109375" style="1" customWidth="1"/>
    <col min="31" max="16384" width="11.42578125" style="1"/>
  </cols>
  <sheetData>
    <row r="1" spans="1:30" ht="28.5" x14ac:dyDescent="0.25">
      <c r="A1" s="13" t="s">
        <v>11</v>
      </c>
      <c r="B1" s="12">
        <f ca="1">TODAY()</f>
        <v>43846</v>
      </c>
      <c r="C1" s="48" t="s">
        <v>38</v>
      </c>
      <c r="D1" s="55">
        <f>Avancement!E5</f>
        <v>0</v>
      </c>
      <c r="E1" s="49" t="s">
        <v>35</v>
      </c>
      <c r="F1" s="41" t="s">
        <v>20</v>
      </c>
      <c r="G1" s="34" t="str">
        <f t="shared" ref="G1:AD1" si="0">IF(G4&lt;&gt;"",VLOOKUP(G4,equipedequart,2,FALSE),"")</f>
        <v>Guillaume B.</v>
      </c>
      <c r="H1" s="34" t="str">
        <f t="shared" si="0"/>
        <v>David B.</v>
      </c>
      <c r="I1" s="34" t="str">
        <f t="shared" si="0"/>
        <v>Mickael A.</v>
      </c>
      <c r="J1" s="42" t="str">
        <f t="shared" si="0"/>
        <v/>
      </c>
      <c r="K1" s="34" t="str">
        <f t="shared" si="0"/>
        <v>Quentin C.</v>
      </c>
      <c r="L1" s="34" t="str">
        <f t="shared" si="0"/>
        <v>Jeremy B.</v>
      </c>
      <c r="M1" s="34" t="str">
        <f t="shared" si="0"/>
        <v>Quentin F.</v>
      </c>
      <c r="N1" s="34" t="str">
        <f t="shared" ref="N1:U1" si="1">IF(N4&lt;&gt;"",VLOOKUP(N4,equipedequart,2,FALSE),"")</f>
        <v/>
      </c>
      <c r="O1" s="34" t="str">
        <f t="shared" si="1"/>
        <v>Benoit M.</v>
      </c>
      <c r="P1" s="34" t="str">
        <f t="shared" si="1"/>
        <v>Adrien G.</v>
      </c>
      <c r="Q1" s="34" t="str">
        <f t="shared" si="1"/>
        <v>Jacques V.</v>
      </c>
      <c r="R1" s="34" t="str">
        <f t="shared" si="1"/>
        <v/>
      </c>
      <c r="S1" s="34" t="str">
        <f t="shared" si="1"/>
        <v>Coraline B.</v>
      </c>
      <c r="T1" s="34" t="str">
        <f t="shared" si="1"/>
        <v>Victorien H.</v>
      </c>
      <c r="U1" s="34" t="str">
        <f t="shared" si="1"/>
        <v>Romain M.</v>
      </c>
      <c r="V1" s="34" t="str">
        <f t="shared" si="0"/>
        <v>Nicolas F.</v>
      </c>
      <c r="W1" s="34" t="str">
        <f t="shared" si="0"/>
        <v>Alexandre R.</v>
      </c>
      <c r="X1" s="34" t="str">
        <f t="shared" si="0"/>
        <v>Sophie B.</v>
      </c>
      <c r="Y1" s="34" t="str">
        <f t="shared" si="0"/>
        <v/>
      </c>
      <c r="Z1" s="34" t="str">
        <f t="shared" si="0"/>
        <v>Emmanuel B.</v>
      </c>
      <c r="AA1" s="34" t="str">
        <f t="shared" si="0"/>
        <v>Christophe A.</v>
      </c>
      <c r="AB1" s="34" t="str">
        <f t="shared" si="0"/>
        <v/>
      </c>
      <c r="AC1" s="34" t="str">
        <f t="shared" si="0"/>
        <v/>
      </c>
      <c r="AD1" s="34" t="str">
        <f t="shared" si="0"/>
        <v/>
      </c>
    </row>
    <row r="2" spans="1:30" ht="26.25" x14ac:dyDescent="0.25">
      <c r="A2" s="48"/>
      <c r="B2" s="72"/>
      <c r="C2" s="48"/>
      <c r="D2" s="48"/>
      <c r="E2" s="48"/>
      <c r="F2" s="41" t="s">
        <v>21</v>
      </c>
      <c r="G2" s="11">
        <f t="shared" ref="G2:AD2" si="2">IF(G4&lt;&gt;"",VLOOKUP(G4,equipedequart,3,FALSE),"")</f>
        <v>8236</v>
      </c>
      <c r="H2" s="11">
        <f t="shared" si="2"/>
        <v>8237</v>
      </c>
      <c r="I2" s="11">
        <f t="shared" si="2"/>
        <v>9153</v>
      </c>
      <c r="J2" s="43" t="str">
        <f t="shared" si="2"/>
        <v/>
      </c>
      <c r="K2" s="11">
        <f t="shared" si="2"/>
        <v>9241</v>
      </c>
      <c r="L2" s="11">
        <f t="shared" si="2"/>
        <v>7621</v>
      </c>
      <c r="M2" s="11">
        <f t="shared" si="2"/>
        <v>7611</v>
      </c>
      <c r="N2" s="11" t="str">
        <f t="shared" ref="N2:U2" si="3">IF(N4&lt;&gt;"",VLOOKUP(N4,equipedequart,3,FALSE),"")</f>
        <v/>
      </c>
      <c r="O2" s="11">
        <f t="shared" si="3"/>
        <v>9240</v>
      </c>
      <c r="P2" s="11">
        <f t="shared" si="3"/>
        <v>7610</v>
      </c>
      <c r="Q2" s="11">
        <f t="shared" si="3"/>
        <v>7620</v>
      </c>
      <c r="R2" s="11" t="str">
        <f t="shared" si="3"/>
        <v/>
      </c>
      <c r="S2" s="11">
        <f t="shared" si="3"/>
        <v>9116</v>
      </c>
      <c r="T2" s="11">
        <f t="shared" si="3"/>
        <v>9117</v>
      </c>
      <c r="U2" s="11">
        <f t="shared" si="3"/>
        <v>9125</v>
      </c>
      <c r="V2" s="11">
        <f t="shared" si="2"/>
        <v>9104</v>
      </c>
      <c r="W2" s="11">
        <f t="shared" si="2"/>
        <v>9120</v>
      </c>
      <c r="X2" s="11">
        <f t="shared" si="2"/>
        <v>9110</v>
      </c>
      <c r="Y2" s="11">
        <f t="shared" si="2"/>
        <v>0</v>
      </c>
      <c r="Z2" s="11">
        <f t="shared" si="2"/>
        <v>0</v>
      </c>
      <c r="AA2" s="11">
        <f t="shared" si="2"/>
        <v>9123</v>
      </c>
      <c r="AB2" s="11" t="str">
        <f t="shared" si="2"/>
        <v/>
      </c>
      <c r="AC2" s="11" t="str">
        <f t="shared" si="2"/>
        <v/>
      </c>
      <c r="AD2" s="11" t="str">
        <f t="shared" si="2"/>
        <v/>
      </c>
    </row>
    <row r="3" spans="1:30" s="9" customFormat="1" ht="47.25" x14ac:dyDescent="0.25">
      <c r="A3" s="35"/>
      <c r="B3" s="36"/>
      <c r="C3" s="37"/>
      <c r="D3" s="37"/>
      <c r="E3" s="37"/>
      <c r="F3" s="51" t="s">
        <v>55</v>
      </c>
      <c r="G3" s="10" t="str">
        <f>IF(COUNTIFS(G5:G50,"x",$D$5:$D$50,"En cours",$C$5:$C$50,"OUI")&gt;0,"OUI","")</f>
        <v>OUI</v>
      </c>
      <c r="H3" s="10" t="str">
        <f t="shared" ref="H3:AD3" si="4">IF(COUNTIFS(H5:H50,"x",$D$5:$D$50,"En cours",$C$5:$C$50,"OUI")&gt;0,"OUI","")</f>
        <v>OUI</v>
      </c>
      <c r="I3" s="10" t="str">
        <f t="shared" si="4"/>
        <v>OUI</v>
      </c>
      <c r="J3" s="10" t="str">
        <f t="shared" si="4"/>
        <v/>
      </c>
      <c r="K3" s="10" t="str">
        <f t="shared" si="4"/>
        <v/>
      </c>
      <c r="L3" s="10" t="str">
        <f t="shared" si="4"/>
        <v/>
      </c>
      <c r="M3" s="10" t="str">
        <f t="shared" si="4"/>
        <v/>
      </c>
      <c r="N3" s="10" t="str">
        <f t="shared" si="4"/>
        <v/>
      </c>
      <c r="O3" s="10" t="str">
        <f t="shared" si="4"/>
        <v/>
      </c>
      <c r="P3" s="10" t="str">
        <f t="shared" si="4"/>
        <v/>
      </c>
      <c r="Q3" s="10" t="str">
        <f t="shared" si="4"/>
        <v/>
      </c>
      <c r="R3" s="10" t="str">
        <f t="shared" si="4"/>
        <v/>
      </c>
      <c r="S3" s="10" t="str">
        <f t="shared" si="4"/>
        <v>OUI</v>
      </c>
      <c r="T3" s="10" t="str">
        <f t="shared" si="4"/>
        <v>OUI</v>
      </c>
      <c r="U3" s="10" t="str">
        <f t="shared" si="4"/>
        <v>OUI</v>
      </c>
      <c r="V3" s="10" t="str">
        <f t="shared" si="4"/>
        <v>OUI</v>
      </c>
      <c r="W3" s="10" t="str">
        <f t="shared" si="4"/>
        <v>OUI</v>
      </c>
      <c r="X3" s="10" t="str">
        <f t="shared" si="4"/>
        <v>OUI</v>
      </c>
      <c r="Y3" s="10" t="str">
        <f t="shared" si="4"/>
        <v>OUI</v>
      </c>
      <c r="Z3" s="10" t="str">
        <f t="shared" si="4"/>
        <v/>
      </c>
      <c r="AA3" s="10" t="str">
        <f t="shared" si="4"/>
        <v/>
      </c>
      <c r="AB3" s="10" t="str">
        <f t="shared" si="4"/>
        <v/>
      </c>
      <c r="AC3" s="10" t="str">
        <f t="shared" si="4"/>
        <v/>
      </c>
      <c r="AD3" s="10" t="str">
        <f t="shared" si="4"/>
        <v/>
      </c>
    </row>
    <row r="4" spans="1:30" ht="15.75" x14ac:dyDescent="0.25">
      <c r="A4" s="8" t="s">
        <v>0</v>
      </c>
      <c r="B4" s="8" t="s">
        <v>7</v>
      </c>
      <c r="C4" s="52" t="s">
        <v>22</v>
      </c>
      <c r="D4" s="8" t="s">
        <v>6</v>
      </c>
      <c r="E4" s="8" t="s">
        <v>23</v>
      </c>
      <c r="F4" s="41" t="s">
        <v>34</v>
      </c>
      <c r="G4" s="58" t="s">
        <v>1</v>
      </c>
      <c r="H4" s="59" t="s">
        <v>2</v>
      </c>
      <c r="I4" s="61" t="s">
        <v>3</v>
      </c>
      <c r="J4" s="56"/>
      <c r="K4" s="57" t="s">
        <v>12</v>
      </c>
      <c r="L4" s="58" t="s">
        <v>32</v>
      </c>
      <c r="M4" s="59" t="s">
        <v>33</v>
      </c>
      <c r="N4" s="56"/>
      <c r="O4" s="58" t="s">
        <v>13</v>
      </c>
      <c r="P4" s="59" t="s">
        <v>36</v>
      </c>
      <c r="Q4" s="58" t="s">
        <v>37</v>
      </c>
      <c r="R4" s="56"/>
      <c r="S4" s="59" t="s">
        <v>14</v>
      </c>
      <c r="T4" s="60" t="s">
        <v>15</v>
      </c>
      <c r="U4" s="59" t="s">
        <v>16</v>
      </c>
      <c r="V4" s="60" t="s">
        <v>17</v>
      </c>
      <c r="W4" s="59" t="s">
        <v>18</v>
      </c>
      <c r="X4" s="60" t="s">
        <v>19</v>
      </c>
      <c r="Y4" s="59" t="s">
        <v>5</v>
      </c>
      <c r="Z4" s="60" t="s">
        <v>56</v>
      </c>
      <c r="AA4" s="59" t="s">
        <v>4</v>
      </c>
      <c r="AB4" s="59"/>
      <c r="AC4" s="59"/>
      <c r="AD4" s="59"/>
    </row>
    <row r="5" spans="1:30" ht="30" customHeight="1" x14ac:dyDescent="0.25">
      <c r="A5" s="46">
        <v>1</v>
      </c>
      <c r="B5" s="45" t="s">
        <v>59</v>
      </c>
      <c r="C5" s="50" t="s">
        <v>9</v>
      </c>
      <c r="D5" s="7" t="s">
        <v>41</v>
      </c>
      <c r="E5" s="6"/>
      <c r="F5" s="62"/>
      <c r="G5" s="3" t="s">
        <v>58</v>
      </c>
      <c r="H5" s="3"/>
      <c r="I5" s="3"/>
      <c r="J5" s="47"/>
      <c r="K5" s="3"/>
      <c r="L5" s="3"/>
      <c r="M5" s="3"/>
      <c r="N5" s="47"/>
      <c r="O5" s="3"/>
      <c r="P5" s="3"/>
      <c r="Q5" s="3"/>
      <c r="R5" s="47"/>
      <c r="S5" s="3" t="s">
        <v>58</v>
      </c>
      <c r="T5" s="3"/>
      <c r="U5" s="3"/>
      <c r="V5" s="3"/>
      <c r="W5" s="3"/>
      <c r="X5" s="3"/>
      <c r="Y5" s="3" t="s">
        <v>58</v>
      </c>
      <c r="Z5" s="3"/>
      <c r="AA5" s="3"/>
      <c r="AB5" s="3"/>
      <c r="AC5" s="3"/>
      <c r="AD5" s="73"/>
    </row>
    <row r="6" spans="1:30" ht="30" customHeight="1" x14ac:dyDescent="0.25">
      <c r="A6" s="46">
        <v>2</v>
      </c>
      <c r="B6" s="45" t="s">
        <v>59</v>
      </c>
      <c r="C6" s="50" t="s">
        <v>9</v>
      </c>
      <c r="D6" s="7" t="s">
        <v>41</v>
      </c>
      <c r="E6" s="6"/>
      <c r="F6" s="62"/>
      <c r="G6" s="3"/>
      <c r="H6" s="3" t="s">
        <v>58</v>
      </c>
      <c r="I6" s="3"/>
      <c r="J6" s="47"/>
      <c r="K6" s="3"/>
      <c r="L6" s="3"/>
      <c r="M6" s="3"/>
      <c r="N6" s="47"/>
      <c r="O6" s="3"/>
      <c r="P6" s="3"/>
      <c r="Q6" s="3"/>
      <c r="R6" s="47"/>
      <c r="S6" s="3"/>
      <c r="T6" s="3" t="s">
        <v>58</v>
      </c>
      <c r="U6" s="3"/>
      <c r="V6" s="3"/>
      <c r="W6" s="3"/>
      <c r="X6" s="3" t="s">
        <v>58</v>
      </c>
      <c r="Y6" s="3"/>
      <c r="Z6" s="3"/>
      <c r="AA6" s="3"/>
      <c r="AB6" s="3"/>
      <c r="AC6" s="3"/>
      <c r="AD6" s="3"/>
    </row>
    <row r="7" spans="1:30" ht="30" customHeight="1" x14ac:dyDescent="0.25">
      <c r="A7" s="46">
        <v>0</v>
      </c>
      <c r="B7" s="45" t="s">
        <v>59</v>
      </c>
      <c r="C7" s="50" t="s">
        <v>9</v>
      </c>
      <c r="D7" s="7" t="s">
        <v>41</v>
      </c>
      <c r="E7" s="6"/>
      <c r="F7" s="62"/>
      <c r="G7" s="3"/>
      <c r="H7" s="3"/>
      <c r="I7" s="3" t="s">
        <v>58</v>
      </c>
      <c r="J7" s="47"/>
      <c r="K7" s="3"/>
      <c r="L7" s="3"/>
      <c r="M7" s="3"/>
      <c r="N7" s="47"/>
      <c r="O7" s="3"/>
      <c r="P7" s="3"/>
      <c r="Q7" s="3"/>
      <c r="R7" s="47"/>
      <c r="S7" s="3"/>
      <c r="T7" s="3"/>
      <c r="U7" s="3" t="s">
        <v>58</v>
      </c>
      <c r="V7" s="3"/>
      <c r="W7" s="3" t="s">
        <v>58</v>
      </c>
      <c r="X7" s="3"/>
      <c r="Y7" s="3"/>
      <c r="Z7" s="3"/>
      <c r="AA7" s="3"/>
      <c r="AB7" s="3"/>
      <c r="AC7" s="3"/>
      <c r="AD7" s="3"/>
    </row>
    <row r="8" spans="1:30" ht="30" customHeight="1" x14ac:dyDescent="0.25">
      <c r="A8" s="46">
        <v>9</v>
      </c>
      <c r="B8" s="45" t="s">
        <v>59</v>
      </c>
      <c r="C8" s="50" t="s">
        <v>9</v>
      </c>
      <c r="D8" s="7" t="s">
        <v>41</v>
      </c>
      <c r="E8" s="6"/>
      <c r="F8" s="62"/>
      <c r="G8" s="3"/>
      <c r="H8" s="3"/>
      <c r="I8" s="3"/>
      <c r="J8" s="47"/>
      <c r="K8" s="3"/>
      <c r="L8" s="3"/>
      <c r="M8" s="3"/>
      <c r="N8" s="47"/>
      <c r="O8" s="3"/>
      <c r="P8" s="3"/>
      <c r="Q8" s="3"/>
      <c r="R8" s="47"/>
      <c r="S8" s="3"/>
      <c r="T8" s="3"/>
      <c r="U8" s="3"/>
      <c r="V8" s="3" t="s">
        <v>58</v>
      </c>
      <c r="W8" s="3"/>
      <c r="X8" s="3"/>
      <c r="Y8" s="3"/>
      <c r="Z8" s="3"/>
      <c r="AA8" s="3"/>
      <c r="AB8" s="3"/>
      <c r="AC8" s="3"/>
      <c r="AD8" s="3"/>
    </row>
    <row r="9" spans="1:30" ht="30" customHeight="1" x14ac:dyDescent="0.25">
      <c r="A9" s="46"/>
      <c r="B9" s="45"/>
      <c r="C9" s="50"/>
      <c r="D9" s="7" t="str">
        <f t="shared" ref="D9:D23" si="5">IF($A9&lt;&gt;"","programmé","")</f>
        <v/>
      </c>
      <c r="E9" s="6"/>
      <c r="F9" s="62"/>
      <c r="G9" s="3"/>
      <c r="H9" s="3"/>
      <c r="I9" s="3"/>
      <c r="J9" s="47"/>
      <c r="K9" s="3"/>
      <c r="L9" s="3"/>
      <c r="M9" s="3"/>
      <c r="N9" s="47"/>
      <c r="O9" s="3"/>
      <c r="P9" s="3"/>
      <c r="Q9" s="3"/>
      <c r="R9" s="47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ht="30" customHeight="1" x14ac:dyDescent="0.25">
      <c r="A10" s="46">
        <v>1</v>
      </c>
      <c r="B10" s="45" t="s">
        <v>60</v>
      </c>
      <c r="C10" s="50"/>
      <c r="D10" s="7" t="s">
        <v>41</v>
      </c>
      <c r="E10" s="6"/>
      <c r="F10" s="62"/>
      <c r="G10" s="3"/>
      <c r="H10" s="3"/>
      <c r="I10" s="3"/>
      <c r="J10" s="47"/>
      <c r="K10" s="3"/>
      <c r="L10" s="3"/>
      <c r="M10" s="3"/>
      <c r="N10" s="47"/>
      <c r="O10" s="3"/>
      <c r="P10" s="3"/>
      <c r="Q10" s="3"/>
      <c r="R10" s="47"/>
      <c r="S10" s="3" t="s">
        <v>58</v>
      </c>
      <c r="T10" s="3"/>
      <c r="U10" s="3"/>
      <c r="V10" s="3"/>
      <c r="W10" s="3"/>
      <c r="X10" s="3"/>
      <c r="Y10" s="3" t="s">
        <v>58</v>
      </c>
      <c r="Z10" s="3"/>
      <c r="AA10" s="3"/>
      <c r="AB10" s="3"/>
      <c r="AC10" s="3"/>
      <c r="AD10" s="3"/>
    </row>
    <row r="11" spans="1:30" ht="30" customHeight="1" x14ac:dyDescent="0.25">
      <c r="A11" s="46">
        <v>2</v>
      </c>
      <c r="B11" s="45" t="s">
        <v>60</v>
      </c>
      <c r="C11" s="50"/>
      <c r="D11" s="7" t="s">
        <v>41</v>
      </c>
      <c r="E11" s="6"/>
      <c r="F11" s="62"/>
      <c r="G11" s="3"/>
      <c r="H11" s="3"/>
      <c r="I11" s="3"/>
      <c r="J11" s="47"/>
      <c r="K11" s="3"/>
      <c r="L11" s="3"/>
      <c r="M11" s="3"/>
      <c r="N11" s="47"/>
      <c r="O11" s="3"/>
      <c r="P11" s="3"/>
      <c r="Q11" s="3"/>
      <c r="R11" s="47"/>
      <c r="S11" s="3"/>
      <c r="T11" s="3" t="s">
        <v>58</v>
      </c>
      <c r="U11" s="3"/>
      <c r="V11" s="3"/>
      <c r="W11" s="3"/>
      <c r="X11" s="3" t="s">
        <v>58</v>
      </c>
      <c r="Y11" s="3"/>
      <c r="Z11" s="3"/>
      <c r="AA11" s="3"/>
      <c r="AB11" s="3"/>
      <c r="AC11" s="3"/>
      <c r="AD11" s="3"/>
    </row>
    <row r="12" spans="1:30" ht="30" customHeight="1" x14ac:dyDescent="0.25">
      <c r="A12" s="46">
        <v>0</v>
      </c>
      <c r="B12" s="45" t="s">
        <v>60</v>
      </c>
      <c r="C12" s="50"/>
      <c r="D12" s="7" t="s">
        <v>41</v>
      </c>
      <c r="E12" s="6"/>
      <c r="F12" s="62"/>
      <c r="G12" s="3"/>
      <c r="H12" s="3"/>
      <c r="I12" s="3"/>
      <c r="J12" s="47"/>
      <c r="K12" s="3"/>
      <c r="L12" s="3"/>
      <c r="M12" s="3"/>
      <c r="N12" s="47"/>
      <c r="O12" s="3"/>
      <c r="P12" s="3"/>
      <c r="Q12" s="3"/>
      <c r="R12" s="47"/>
      <c r="S12" s="3"/>
      <c r="T12" s="3"/>
      <c r="U12" s="3" t="s">
        <v>58</v>
      </c>
      <c r="V12" s="3"/>
      <c r="W12" s="3" t="s">
        <v>58</v>
      </c>
      <c r="X12" s="3"/>
      <c r="Y12" s="3"/>
      <c r="Z12" s="3"/>
      <c r="AA12" s="3"/>
      <c r="AB12" s="3"/>
      <c r="AC12" s="3"/>
      <c r="AD12" s="3"/>
    </row>
    <row r="13" spans="1:30" ht="30" customHeight="1" x14ac:dyDescent="0.25">
      <c r="A13" s="46">
        <v>9</v>
      </c>
      <c r="B13" s="45" t="s">
        <v>60</v>
      </c>
      <c r="C13" s="50"/>
      <c r="D13" s="7" t="s">
        <v>41</v>
      </c>
      <c r="E13" s="6"/>
      <c r="F13" s="62"/>
      <c r="G13" s="3"/>
      <c r="H13" s="3"/>
      <c r="I13" s="3"/>
      <c r="J13" s="47"/>
      <c r="K13" s="3"/>
      <c r="L13" s="3"/>
      <c r="M13" s="3"/>
      <c r="N13" s="47"/>
      <c r="O13" s="3"/>
      <c r="P13" s="3"/>
      <c r="Q13" s="3"/>
      <c r="R13" s="47"/>
      <c r="S13" s="3"/>
      <c r="T13" s="3"/>
      <c r="U13" s="3"/>
      <c r="V13" s="3" t="s">
        <v>58</v>
      </c>
      <c r="W13" s="3"/>
      <c r="X13" s="3"/>
      <c r="Y13" s="3"/>
      <c r="Z13" s="3"/>
      <c r="AA13" s="3"/>
      <c r="AB13" s="3"/>
      <c r="AC13" s="3"/>
      <c r="AD13" s="3"/>
    </row>
    <row r="14" spans="1:30" ht="30" customHeight="1" x14ac:dyDescent="0.25">
      <c r="A14" s="46"/>
      <c r="B14" s="45"/>
      <c r="C14" s="50"/>
      <c r="D14" s="7" t="str">
        <f t="shared" si="5"/>
        <v/>
      </c>
      <c r="E14" s="6"/>
      <c r="F14" s="62"/>
      <c r="G14" s="3"/>
      <c r="H14" s="3"/>
      <c r="I14" s="3"/>
      <c r="J14" s="47"/>
      <c r="K14" s="3"/>
      <c r="L14" s="3"/>
      <c r="M14" s="3"/>
      <c r="N14" s="47"/>
      <c r="O14" s="3"/>
      <c r="P14" s="3"/>
      <c r="Q14" s="3"/>
      <c r="R14" s="47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ht="30" customHeight="1" x14ac:dyDescent="0.25">
      <c r="A15" s="46">
        <v>1</v>
      </c>
      <c r="B15" s="45" t="s">
        <v>61</v>
      </c>
      <c r="C15" s="50" t="s">
        <v>9</v>
      </c>
      <c r="D15" s="7" t="s">
        <v>41</v>
      </c>
      <c r="E15" s="6"/>
      <c r="F15" s="62"/>
      <c r="G15" s="3"/>
      <c r="H15" s="3"/>
      <c r="I15" s="3"/>
      <c r="J15" s="47"/>
      <c r="K15" s="3"/>
      <c r="L15" s="3"/>
      <c r="M15" s="3"/>
      <c r="N15" s="47"/>
      <c r="O15" s="3"/>
      <c r="P15" s="3"/>
      <c r="Q15" s="3"/>
      <c r="R15" s="47"/>
      <c r="S15" s="3" t="s">
        <v>58</v>
      </c>
      <c r="T15" s="3"/>
      <c r="U15" s="3"/>
      <c r="V15" s="3"/>
      <c r="W15" s="3"/>
      <c r="X15" s="3"/>
      <c r="Y15" s="3" t="s">
        <v>58</v>
      </c>
      <c r="Z15" s="3"/>
      <c r="AA15" s="3"/>
      <c r="AB15" s="3"/>
      <c r="AC15" s="3"/>
      <c r="AD15" s="3"/>
    </row>
    <row r="16" spans="1:30" ht="30" customHeight="1" x14ac:dyDescent="0.25">
      <c r="A16" s="46">
        <v>2</v>
      </c>
      <c r="B16" s="45" t="s">
        <v>61</v>
      </c>
      <c r="C16" s="50" t="s">
        <v>9</v>
      </c>
      <c r="D16" s="7" t="s">
        <v>41</v>
      </c>
      <c r="E16" s="6"/>
      <c r="F16" s="62"/>
      <c r="G16" s="3"/>
      <c r="H16" s="3"/>
      <c r="I16" s="3"/>
      <c r="J16" s="47"/>
      <c r="K16" s="3"/>
      <c r="L16" s="3"/>
      <c r="M16" s="3"/>
      <c r="N16" s="47"/>
      <c r="O16" s="3"/>
      <c r="P16" s="3"/>
      <c r="Q16" s="3"/>
      <c r="R16" s="47"/>
      <c r="S16" s="3"/>
      <c r="T16" s="3" t="s">
        <v>58</v>
      </c>
      <c r="U16" s="3"/>
      <c r="V16" s="3"/>
      <c r="W16" s="3"/>
      <c r="X16" s="3" t="s">
        <v>58</v>
      </c>
      <c r="Y16" s="3"/>
      <c r="Z16" s="3"/>
      <c r="AA16" s="3"/>
      <c r="AB16" s="3"/>
      <c r="AC16" s="3"/>
      <c r="AD16" s="3"/>
    </row>
    <row r="17" spans="1:30" ht="30" customHeight="1" x14ac:dyDescent="0.25">
      <c r="A17" s="46">
        <v>0</v>
      </c>
      <c r="B17" s="45" t="s">
        <v>61</v>
      </c>
      <c r="C17" s="50" t="s">
        <v>9</v>
      </c>
      <c r="D17" s="7" t="s">
        <v>41</v>
      </c>
      <c r="E17" s="6"/>
      <c r="F17" s="62"/>
      <c r="G17" s="3"/>
      <c r="H17" s="3"/>
      <c r="I17" s="3"/>
      <c r="J17" s="47"/>
      <c r="K17" s="3"/>
      <c r="L17" s="3"/>
      <c r="M17" s="3"/>
      <c r="N17" s="47"/>
      <c r="O17" s="3"/>
      <c r="P17" s="3"/>
      <c r="Q17" s="3"/>
      <c r="R17" s="47"/>
      <c r="S17" s="3"/>
      <c r="T17" s="3"/>
      <c r="U17" s="3" t="s">
        <v>58</v>
      </c>
      <c r="V17" s="3"/>
      <c r="W17" s="3" t="s">
        <v>58</v>
      </c>
      <c r="X17" s="3"/>
      <c r="Y17" s="3"/>
      <c r="Z17" s="3"/>
      <c r="AA17" s="3"/>
      <c r="AB17" s="3"/>
      <c r="AC17" s="3"/>
      <c r="AD17" s="3"/>
    </row>
    <row r="18" spans="1:30" ht="30" customHeight="1" x14ac:dyDescent="0.25">
      <c r="A18" s="46">
        <v>9</v>
      </c>
      <c r="B18" s="45" t="s">
        <v>61</v>
      </c>
      <c r="C18" s="50" t="s">
        <v>9</v>
      </c>
      <c r="D18" s="7" t="s">
        <v>41</v>
      </c>
      <c r="E18" s="6"/>
      <c r="F18" s="62"/>
      <c r="G18" s="3"/>
      <c r="H18" s="3"/>
      <c r="I18" s="3"/>
      <c r="J18" s="47"/>
      <c r="K18" s="3"/>
      <c r="L18" s="3"/>
      <c r="M18" s="3"/>
      <c r="N18" s="47"/>
      <c r="O18" s="3"/>
      <c r="P18" s="3"/>
      <c r="Q18" s="3"/>
      <c r="R18" s="47"/>
      <c r="S18" s="3"/>
      <c r="T18" s="3"/>
      <c r="U18" s="3"/>
      <c r="V18" s="3" t="s">
        <v>58</v>
      </c>
      <c r="W18" s="3"/>
      <c r="X18" s="3"/>
      <c r="Y18" s="3"/>
      <c r="Z18" s="3"/>
      <c r="AA18" s="3"/>
      <c r="AB18" s="3"/>
      <c r="AC18" s="3"/>
      <c r="AD18" s="3"/>
    </row>
    <row r="19" spans="1:30" ht="30" customHeight="1" x14ac:dyDescent="0.25">
      <c r="A19" s="46"/>
      <c r="B19" s="45"/>
      <c r="C19" s="50"/>
      <c r="D19" s="7" t="str">
        <f t="shared" si="5"/>
        <v/>
      </c>
      <c r="E19" s="6"/>
      <c r="F19" s="62"/>
      <c r="G19" s="3"/>
      <c r="H19" s="3"/>
      <c r="I19" s="3"/>
      <c r="J19" s="47"/>
      <c r="K19" s="3"/>
      <c r="L19" s="3"/>
      <c r="M19" s="3"/>
      <c r="N19" s="47"/>
      <c r="O19" s="3"/>
      <c r="P19" s="3"/>
      <c r="Q19" s="3"/>
      <c r="R19" s="47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 ht="30" customHeight="1" x14ac:dyDescent="0.25">
      <c r="A20" s="46"/>
      <c r="B20" s="45"/>
      <c r="C20" s="50"/>
      <c r="D20" s="7" t="str">
        <f t="shared" si="5"/>
        <v/>
      </c>
      <c r="E20" s="6"/>
      <c r="F20" s="62"/>
      <c r="G20" s="3"/>
      <c r="H20" s="3"/>
      <c r="I20" s="3"/>
      <c r="J20" s="47"/>
      <c r="K20" s="3"/>
      <c r="L20" s="3"/>
      <c r="M20" s="3"/>
      <c r="N20" s="47"/>
      <c r="O20" s="3"/>
      <c r="P20" s="3"/>
      <c r="Q20" s="3"/>
      <c r="R20" s="47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ht="30" customHeight="1" x14ac:dyDescent="0.25">
      <c r="A21" s="46"/>
      <c r="B21" s="45"/>
      <c r="C21" s="50"/>
      <c r="D21" s="7" t="str">
        <f t="shared" si="5"/>
        <v/>
      </c>
      <c r="E21" s="6"/>
      <c r="F21" s="62"/>
      <c r="G21" s="3"/>
      <c r="H21" s="3"/>
      <c r="I21" s="3"/>
      <c r="J21" s="47"/>
      <c r="K21" s="3"/>
      <c r="L21" s="3"/>
      <c r="M21" s="3"/>
      <c r="N21" s="47"/>
      <c r="O21" s="3"/>
      <c r="P21" s="3"/>
      <c r="Q21" s="3"/>
      <c r="R21" s="47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1:30" ht="30" customHeight="1" x14ac:dyDescent="0.25">
      <c r="A22" s="46"/>
      <c r="B22" s="45"/>
      <c r="C22" s="50"/>
      <c r="D22" s="7" t="str">
        <f t="shared" si="5"/>
        <v/>
      </c>
      <c r="E22" s="6"/>
      <c r="F22" s="62"/>
      <c r="G22" s="3"/>
      <c r="H22" s="3"/>
      <c r="I22" s="3"/>
      <c r="J22" s="47"/>
      <c r="K22" s="3"/>
      <c r="L22" s="3"/>
      <c r="M22" s="3"/>
      <c r="N22" s="47"/>
      <c r="O22" s="3"/>
      <c r="P22" s="3"/>
      <c r="Q22" s="3"/>
      <c r="R22" s="47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0" ht="30" customHeight="1" x14ac:dyDescent="0.25">
      <c r="A23" s="46"/>
      <c r="B23" s="45"/>
      <c r="C23" s="50"/>
      <c r="D23" s="7" t="str">
        <f t="shared" si="5"/>
        <v/>
      </c>
      <c r="E23" s="6"/>
      <c r="F23" s="62"/>
      <c r="G23" s="3"/>
      <c r="H23" s="3"/>
      <c r="I23" s="3"/>
      <c r="J23" s="47"/>
      <c r="K23" s="3"/>
      <c r="L23" s="3"/>
      <c r="M23" s="3"/>
      <c r="N23" s="47"/>
      <c r="O23" s="3"/>
      <c r="P23" s="3"/>
      <c r="Q23" s="3"/>
      <c r="R23" s="47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1:30" ht="30" customHeight="1" x14ac:dyDescent="0.25">
      <c r="A24" s="46"/>
      <c r="B24" s="45"/>
      <c r="C24" s="50"/>
      <c r="D24" s="7"/>
      <c r="E24" s="6"/>
      <c r="F24" s="62"/>
      <c r="G24" s="3"/>
      <c r="H24" s="3"/>
      <c r="I24" s="3"/>
      <c r="J24" s="47"/>
      <c r="K24" s="3"/>
      <c r="L24" s="3"/>
      <c r="M24" s="3"/>
      <c r="N24" s="47"/>
      <c r="O24" s="3"/>
      <c r="P24" s="3"/>
      <c r="Q24" s="3"/>
      <c r="R24" s="47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0" ht="30" customHeight="1" x14ac:dyDescent="0.25">
      <c r="A25" s="46"/>
      <c r="B25" s="45"/>
      <c r="C25" s="50"/>
      <c r="D25" s="7" t="str">
        <f t="shared" ref="D25:D50" si="6">IF($A25&lt;&gt;"","programmé","")</f>
        <v/>
      </c>
      <c r="E25" s="6"/>
      <c r="F25" s="62"/>
      <c r="G25" s="3"/>
      <c r="H25" s="3"/>
      <c r="I25" s="3"/>
      <c r="J25" s="47"/>
      <c r="K25" s="3"/>
      <c r="L25" s="3"/>
      <c r="M25" s="3"/>
      <c r="N25" s="47"/>
      <c r="O25" s="3"/>
      <c r="P25" s="3"/>
      <c r="Q25" s="3"/>
      <c r="R25" s="47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1:30" ht="30" customHeight="1" x14ac:dyDescent="0.25">
      <c r="A26" s="46"/>
      <c r="B26" s="45"/>
      <c r="C26" s="50"/>
      <c r="D26" s="7" t="str">
        <f t="shared" si="6"/>
        <v/>
      </c>
      <c r="E26" s="6"/>
      <c r="F26" s="62"/>
      <c r="G26" s="3"/>
      <c r="H26" s="3"/>
      <c r="I26" s="3"/>
      <c r="J26" s="47"/>
      <c r="K26" s="3"/>
      <c r="L26" s="3"/>
      <c r="M26" s="3"/>
      <c r="N26" s="47"/>
      <c r="O26" s="3"/>
      <c r="P26" s="3"/>
      <c r="Q26" s="3"/>
      <c r="R26" s="47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</row>
    <row r="27" spans="1:30" ht="30" customHeight="1" x14ac:dyDescent="0.25">
      <c r="A27" s="46"/>
      <c r="B27" s="45"/>
      <c r="C27" s="50"/>
      <c r="D27" s="7" t="str">
        <f t="shared" si="6"/>
        <v/>
      </c>
      <c r="E27" s="6"/>
      <c r="F27" s="62"/>
      <c r="G27" s="3"/>
      <c r="H27" s="3"/>
      <c r="I27" s="3"/>
      <c r="J27" s="47"/>
      <c r="K27" s="3"/>
      <c r="L27" s="3"/>
      <c r="M27" s="3"/>
      <c r="N27" s="47"/>
      <c r="O27" s="3"/>
      <c r="P27" s="3"/>
      <c r="Q27" s="3"/>
      <c r="R27" s="47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1:30" ht="30" customHeight="1" x14ac:dyDescent="0.25">
      <c r="A28" s="46"/>
      <c r="B28" s="45"/>
      <c r="C28" s="50"/>
      <c r="D28" s="7" t="str">
        <f t="shared" si="6"/>
        <v/>
      </c>
      <c r="E28" s="6"/>
      <c r="F28" s="62"/>
      <c r="G28" s="3"/>
      <c r="H28" s="3"/>
      <c r="I28" s="3"/>
      <c r="J28" s="47"/>
      <c r="K28" s="3"/>
      <c r="L28" s="3"/>
      <c r="M28" s="3"/>
      <c r="N28" s="47"/>
      <c r="O28" s="3"/>
      <c r="P28" s="3"/>
      <c r="Q28" s="3"/>
      <c r="R28" s="47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0" ht="30" customHeight="1" x14ac:dyDescent="0.25">
      <c r="A29" s="46"/>
      <c r="B29" s="45"/>
      <c r="C29" s="50"/>
      <c r="D29" s="7" t="str">
        <f t="shared" si="6"/>
        <v/>
      </c>
      <c r="E29" s="6"/>
      <c r="F29" s="62"/>
      <c r="G29" s="3"/>
      <c r="H29" s="3"/>
      <c r="I29" s="3"/>
      <c r="J29" s="47"/>
      <c r="K29" s="3"/>
      <c r="L29" s="3"/>
      <c r="M29" s="3"/>
      <c r="N29" s="47"/>
      <c r="O29" s="3"/>
      <c r="P29" s="3"/>
      <c r="Q29" s="3"/>
      <c r="R29" s="47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0" ht="30" customHeight="1" x14ac:dyDescent="0.25">
      <c r="A30" s="46"/>
      <c r="B30" s="45"/>
      <c r="C30" s="50"/>
      <c r="D30" s="7" t="str">
        <f t="shared" si="6"/>
        <v/>
      </c>
      <c r="E30" s="6"/>
      <c r="F30" s="62"/>
      <c r="G30" s="3"/>
      <c r="H30" s="3"/>
      <c r="I30" s="3"/>
      <c r="J30" s="47"/>
      <c r="K30" s="3"/>
      <c r="L30" s="3"/>
      <c r="M30" s="3"/>
      <c r="N30" s="47"/>
      <c r="O30" s="3"/>
      <c r="P30" s="3"/>
      <c r="Q30" s="3"/>
      <c r="R30" s="47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0" ht="30" customHeight="1" x14ac:dyDescent="0.25">
      <c r="A31" s="46"/>
      <c r="B31" s="45"/>
      <c r="C31" s="50"/>
      <c r="D31" s="7" t="str">
        <f t="shared" si="6"/>
        <v/>
      </c>
      <c r="E31" s="6"/>
      <c r="F31" s="62"/>
      <c r="G31" s="3"/>
      <c r="H31" s="3"/>
      <c r="I31" s="3"/>
      <c r="J31" s="47"/>
      <c r="K31" s="3"/>
      <c r="L31" s="3"/>
      <c r="M31" s="3"/>
      <c r="N31" s="47"/>
      <c r="O31" s="3"/>
      <c r="P31" s="3"/>
      <c r="Q31" s="3"/>
      <c r="R31" s="47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0" ht="30" customHeight="1" x14ac:dyDescent="0.25">
      <c r="A32" s="46"/>
      <c r="B32" s="45"/>
      <c r="C32" s="50"/>
      <c r="D32" s="7" t="str">
        <f t="shared" si="6"/>
        <v/>
      </c>
      <c r="E32" s="6"/>
      <c r="F32" s="62"/>
      <c r="G32" s="3"/>
      <c r="H32" s="3"/>
      <c r="I32" s="3"/>
      <c r="J32" s="47"/>
      <c r="K32" s="3"/>
      <c r="L32" s="3"/>
      <c r="M32" s="3"/>
      <c r="N32" s="47"/>
      <c r="O32" s="3"/>
      <c r="P32" s="3"/>
      <c r="Q32" s="3"/>
      <c r="R32" s="47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:30" ht="30" customHeight="1" x14ac:dyDescent="0.25">
      <c r="A33" s="46"/>
      <c r="B33" s="45"/>
      <c r="C33" s="50"/>
      <c r="D33" s="7" t="str">
        <f t="shared" si="6"/>
        <v/>
      </c>
      <c r="E33" s="6"/>
      <c r="F33" s="62"/>
      <c r="G33" s="3"/>
      <c r="H33" s="3"/>
      <c r="I33" s="3"/>
      <c r="J33" s="47"/>
      <c r="K33" s="3"/>
      <c r="L33" s="3"/>
      <c r="M33" s="3"/>
      <c r="N33" s="47"/>
      <c r="O33" s="3"/>
      <c r="P33" s="3"/>
      <c r="Q33" s="3"/>
      <c r="R33" s="47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:30" ht="30" customHeight="1" x14ac:dyDescent="0.25">
      <c r="A34" s="46"/>
      <c r="B34" s="45"/>
      <c r="C34" s="50"/>
      <c r="D34" s="7" t="str">
        <f t="shared" si="6"/>
        <v/>
      </c>
      <c r="E34" s="6"/>
      <c r="F34" s="62"/>
      <c r="G34" s="3"/>
      <c r="H34" s="3"/>
      <c r="I34" s="3"/>
      <c r="J34" s="47"/>
      <c r="K34" s="3"/>
      <c r="L34" s="3"/>
      <c r="M34" s="3"/>
      <c r="N34" s="47"/>
      <c r="O34" s="3"/>
      <c r="P34" s="3"/>
      <c r="Q34" s="3"/>
      <c r="R34" s="47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0" ht="30" customHeight="1" x14ac:dyDescent="0.25">
      <c r="A35" s="46"/>
      <c r="B35" s="45"/>
      <c r="C35" s="50"/>
      <c r="D35" s="7" t="str">
        <f t="shared" si="6"/>
        <v/>
      </c>
      <c r="E35" s="6"/>
      <c r="F35" s="62"/>
      <c r="G35" s="3"/>
      <c r="H35" s="3"/>
      <c r="I35" s="3"/>
      <c r="J35" s="47"/>
      <c r="K35" s="3"/>
      <c r="L35" s="3"/>
      <c r="M35" s="3"/>
      <c r="N35" s="47"/>
      <c r="O35" s="3"/>
      <c r="P35" s="3"/>
      <c r="Q35" s="3"/>
      <c r="R35" s="47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0" ht="30" customHeight="1" x14ac:dyDescent="0.25">
      <c r="A36" s="46"/>
      <c r="B36" s="45"/>
      <c r="C36" s="50"/>
      <c r="D36" s="7" t="str">
        <f t="shared" si="6"/>
        <v/>
      </c>
      <c r="E36" s="6"/>
      <c r="F36" s="62"/>
      <c r="G36" s="3"/>
      <c r="H36" s="3"/>
      <c r="I36" s="3"/>
      <c r="J36" s="47"/>
      <c r="K36" s="3"/>
      <c r="L36" s="3"/>
      <c r="M36" s="3"/>
      <c r="N36" s="47"/>
      <c r="O36" s="3"/>
      <c r="P36" s="3"/>
      <c r="Q36" s="3"/>
      <c r="R36" s="47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0" ht="30" customHeight="1" x14ac:dyDescent="0.25">
      <c r="A37" s="46"/>
      <c r="B37" s="45"/>
      <c r="C37" s="50"/>
      <c r="D37" s="7" t="str">
        <f t="shared" si="6"/>
        <v/>
      </c>
      <c r="E37" s="6"/>
      <c r="F37" s="62"/>
      <c r="G37" s="3"/>
      <c r="H37" s="3"/>
      <c r="I37" s="3"/>
      <c r="J37" s="47"/>
      <c r="K37" s="3"/>
      <c r="L37" s="3"/>
      <c r="M37" s="3"/>
      <c r="N37" s="47"/>
      <c r="O37" s="3"/>
      <c r="P37" s="3"/>
      <c r="Q37" s="3"/>
      <c r="R37" s="47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</row>
    <row r="38" spans="1:30" ht="30" customHeight="1" x14ac:dyDescent="0.25">
      <c r="A38" s="46"/>
      <c r="B38" s="45"/>
      <c r="C38" s="50"/>
      <c r="D38" s="7" t="str">
        <f t="shared" si="6"/>
        <v/>
      </c>
      <c r="E38" s="6"/>
      <c r="F38" s="62"/>
      <c r="G38" s="3"/>
      <c r="H38" s="3"/>
      <c r="I38" s="3"/>
      <c r="J38" s="47"/>
      <c r="K38" s="3"/>
      <c r="L38" s="3"/>
      <c r="M38" s="3"/>
      <c r="N38" s="47"/>
      <c r="O38" s="3"/>
      <c r="P38" s="3"/>
      <c r="Q38" s="3"/>
      <c r="R38" s="47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0" ht="30" customHeight="1" x14ac:dyDescent="0.25">
      <c r="A39" s="46"/>
      <c r="B39" s="45"/>
      <c r="C39" s="50"/>
      <c r="D39" s="7" t="str">
        <f t="shared" si="6"/>
        <v/>
      </c>
      <c r="E39" s="6"/>
      <c r="F39" s="62"/>
      <c r="G39" s="3"/>
      <c r="H39" s="3"/>
      <c r="I39" s="3"/>
      <c r="J39" s="47"/>
      <c r="K39" s="3"/>
      <c r="L39" s="3"/>
      <c r="M39" s="3"/>
      <c r="N39" s="47"/>
      <c r="O39" s="3"/>
      <c r="P39" s="3"/>
      <c r="Q39" s="3"/>
      <c r="R39" s="47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ht="30" customHeight="1" x14ac:dyDescent="0.25">
      <c r="A40" s="46"/>
      <c r="B40" s="45"/>
      <c r="C40" s="50"/>
      <c r="D40" s="7" t="str">
        <f t="shared" si="6"/>
        <v/>
      </c>
      <c r="E40" s="6"/>
      <c r="F40" s="62"/>
      <c r="G40" s="3"/>
      <c r="H40" s="3"/>
      <c r="I40" s="3"/>
      <c r="J40" s="47"/>
      <c r="K40" s="3"/>
      <c r="L40" s="3"/>
      <c r="M40" s="3"/>
      <c r="N40" s="47"/>
      <c r="O40" s="3"/>
      <c r="P40" s="3"/>
      <c r="Q40" s="3"/>
      <c r="R40" s="47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0" ht="30" customHeight="1" x14ac:dyDescent="0.25">
      <c r="A41" s="46"/>
      <c r="B41" s="45"/>
      <c r="C41" s="50"/>
      <c r="D41" s="7" t="str">
        <f t="shared" si="6"/>
        <v/>
      </c>
      <c r="E41" s="6"/>
      <c r="F41" s="62"/>
      <c r="G41" s="3"/>
      <c r="H41" s="3"/>
      <c r="I41" s="3"/>
      <c r="J41" s="47"/>
      <c r="K41" s="3"/>
      <c r="L41" s="3"/>
      <c r="M41" s="3"/>
      <c r="N41" s="47"/>
      <c r="O41" s="3"/>
      <c r="P41" s="3"/>
      <c r="Q41" s="3"/>
      <c r="R41" s="47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0" ht="30" customHeight="1" x14ac:dyDescent="0.25">
      <c r="A42" s="46"/>
      <c r="B42" s="45"/>
      <c r="C42" s="50"/>
      <c r="D42" s="7" t="str">
        <f t="shared" si="6"/>
        <v/>
      </c>
      <c r="E42" s="6"/>
      <c r="F42" s="62"/>
      <c r="G42" s="3"/>
      <c r="H42" s="3"/>
      <c r="I42" s="3"/>
      <c r="J42" s="47"/>
      <c r="K42" s="3"/>
      <c r="L42" s="3"/>
      <c r="M42" s="3"/>
      <c r="N42" s="47"/>
      <c r="O42" s="3"/>
      <c r="P42" s="3"/>
      <c r="Q42" s="3"/>
      <c r="R42" s="47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</row>
    <row r="43" spans="1:30" ht="30" customHeight="1" x14ac:dyDescent="0.25">
      <c r="A43" s="46"/>
      <c r="B43" s="45"/>
      <c r="C43" s="50"/>
      <c r="D43" s="7" t="str">
        <f t="shared" si="6"/>
        <v/>
      </c>
      <c r="E43" s="6"/>
      <c r="F43" s="62"/>
      <c r="G43" s="3"/>
      <c r="H43" s="3"/>
      <c r="I43" s="3"/>
      <c r="J43" s="47"/>
      <c r="K43" s="3"/>
      <c r="L43" s="3"/>
      <c r="M43" s="3"/>
      <c r="N43" s="47"/>
      <c r="O43" s="3"/>
      <c r="P43" s="3"/>
      <c r="Q43" s="3"/>
      <c r="R43" s="47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</row>
    <row r="44" spans="1:30" ht="30" customHeight="1" x14ac:dyDescent="0.25">
      <c r="A44" s="46"/>
      <c r="B44" s="45"/>
      <c r="C44" s="50"/>
      <c r="D44" s="7" t="str">
        <f t="shared" si="6"/>
        <v/>
      </c>
      <c r="E44" s="6"/>
      <c r="F44" s="62"/>
      <c r="G44" s="3"/>
      <c r="H44" s="3"/>
      <c r="I44" s="3"/>
      <c r="J44" s="47"/>
      <c r="K44" s="3"/>
      <c r="L44" s="3"/>
      <c r="M44" s="3"/>
      <c r="N44" s="47"/>
      <c r="O44" s="3"/>
      <c r="P44" s="3"/>
      <c r="Q44" s="3"/>
      <c r="R44" s="47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ht="30" customHeight="1" x14ac:dyDescent="0.25">
      <c r="A45" s="46"/>
      <c r="B45" s="45"/>
      <c r="C45" s="50"/>
      <c r="D45" s="7" t="str">
        <f t="shared" si="6"/>
        <v/>
      </c>
      <c r="E45" s="6"/>
      <c r="F45" s="62"/>
      <c r="G45" s="3"/>
      <c r="H45" s="3"/>
      <c r="I45" s="3"/>
      <c r="J45" s="47"/>
      <c r="K45" s="3"/>
      <c r="L45" s="3"/>
      <c r="M45" s="3"/>
      <c r="N45" s="47"/>
      <c r="O45" s="3"/>
      <c r="P45" s="3"/>
      <c r="Q45" s="3"/>
      <c r="R45" s="47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ht="30" customHeight="1" x14ac:dyDescent="0.25">
      <c r="A46" s="46"/>
      <c r="B46" s="45"/>
      <c r="C46" s="50"/>
      <c r="D46" s="7" t="str">
        <f t="shared" si="6"/>
        <v/>
      </c>
      <c r="E46" s="6"/>
      <c r="F46" s="62"/>
      <c r="G46" s="3"/>
      <c r="H46" s="3"/>
      <c r="I46" s="3"/>
      <c r="J46" s="47"/>
      <c r="K46" s="3"/>
      <c r="L46" s="3"/>
      <c r="M46" s="3"/>
      <c r="N46" s="47"/>
      <c r="O46" s="3"/>
      <c r="P46" s="3"/>
      <c r="Q46" s="3"/>
      <c r="R46" s="47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ht="30" customHeight="1" x14ac:dyDescent="0.25">
      <c r="A47" s="46"/>
      <c r="B47" s="45"/>
      <c r="C47" s="50"/>
      <c r="D47" s="7" t="str">
        <f t="shared" si="6"/>
        <v/>
      </c>
      <c r="E47" s="6"/>
      <c r="F47" s="62"/>
      <c r="G47" s="3"/>
      <c r="H47" s="3"/>
      <c r="I47" s="3"/>
      <c r="J47" s="47"/>
      <c r="K47" s="3"/>
      <c r="L47" s="3"/>
      <c r="M47" s="3"/>
      <c r="N47" s="47"/>
      <c r="O47" s="3"/>
      <c r="P47" s="3"/>
      <c r="Q47" s="3"/>
      <c r="R47" s="47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ht="30" customHeight="1" x14ac:dyDescent="0.25">
      <c r="A48" s="46"/>
      <c r="B48" s="45"/>
      <c r="C48" s="50"/>
      <c r="D48" s="7" t="str">
        <f t="shared" si="6"/>
        <v/>
      </c>
      <c r="E48" s="6"/>
      <c r="F48" s="62"/>
      <c r="G48" s="3"/>
      <c r="H48" s="3"/>
      <c r="I48" s="3"/>
      <c r="J48" s="47"/>
      <c r="K48" s="3"/>
      <c r="L48" s="3"/>
      <c r="M48" s="3"/>
      <c r="N48" s="47"/>
      <c r="O48" s="3"/>
      <c r="P48" s="3"/>
      <c r="Q48" s="3"/>
      <c r="R48" s="47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ht="30" customHeight="1" x14ac:dyDescent="0.25">
      <c r="A49" s="46"/>
      <c r="B49" s="45"/>
      <c r="C49" s="50"/>
      <c r="D49" s="7" t="str">
        <f t="shared" si="6"/>
        <v/>
      </c>
      <c r="E49" s="6"/>
      <c r="F49" s="62"/>
      <c r="G49" s="3"/>
      <c r="H49" s="3"/>
      <c r="I49" s="3"/>
      <c r="J49" s="47"/>
      <c r="K49" s="3"/>
      <c r="L49" s="3"/>
      <c r="M49" s="3"/>
      <c r="N49" s="47"/>
      <c r="O49" s="3"/>
      <c r="P49" s="3"/>
      <c r="Q49" s="3"/>
      <c r="R49" s="47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s="71" customFormat="1" ht="30" customHeight="1" x14ac:dyDescent="0.25">
      <c r="A50" s="63"/>
      <c r="B50" s="64"/>
      <c r="C50" s="65"/>
      <c r="D50" s="66" t="str">
        <f t="shared" si="6"/>
        <v/>
      </c>
      <c r="E50" s="67"/>
      <c r="F50" s="68"/>
      <c r="G50" s="69"/>
      <c r="H50" s="69"/>
      <c r="I50" s="69"/>
      <c r="J50" s="70"/>
      <c r="K50" s="69"/>
      <c r="L50" s="69"/>
      <c r="M50" s="69"/>
      <c r="N50" s="70"/>
      <c r="O50" s="69"/>
      <c r="P50" s="69"/>
      <c r="Q50" s="69"/>
      <c r="R50" s="70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</row>
    <row r="53" spans="1:30" x14ac:dyDescent="0.25">
      <c r="A53" s="2"/>
    </row>
  </sheetData>
  <sheetProtection autoFilter="0"/>
  <autoFilter ref="A4:D50"/>
  <customSheetViews>
    <customSheetView guid="{A87A43CF-A543-4E78-A548-175A45DC530C}" scale="85" showAutoFilter="1" hiddenRows="1">
      <pane xSplit="6" ySplit="9" topLeftCell="G10" activePane="bottomRight" state="frozen"/>
      <selection pane="bottomRight" activeCell="O17" sqref="O17"/>
      <pageMargins left="0.7" right="0.7" top="0.75" bottom="0.75" header="0.3" footer="0.3"/>
      <pageSetup paperSize="9" orientation="portrait" verticalDpi="598" r:id="rId1"/>
      <autoFilter ref="A4:D50"/>
    </customSheetView>
    <customSheetView guid="{54186F9B-B8C4-4785-A84B-E18C6903B750}" scale="85" showAutoFilter="1" hiddenRows="1">
      <pane xSplit="6" ySplit="9" topLeftCell="G10" activePane="bottomRight" state="frozen"/>
      <selection pane="bottomRight" activeCell="E24" sqref="E24"/>
      <pageMargins left="0.7" right="0.7" top="0.75" bottom="0.75" header="0.3" footer="0.3"/>
      <pageSetup paperSize="9" orientation="portrait" verticalDpi="598" r:id="rId2"/>
      <autoFilter ref="A4:D50"/>
    </customSheetView>
    <customSheetView guid="{68F811F5-251D-4F60-9FF5-7D1F7E35CE3B}" scale="85" showAutoFilter="1" hiddenRows="1">
      <pane xSplit="6" ySplit="4" topLeftCell="R5" activePane="bottomRight" state="frozen"/>
      <selection pane="bottomRight" activeCell="B15" sqref="B15"/>
      <pageMargins left="0.7" right="0.7" top="0.75" bottom="0.75" header="0.3" footer="0.3"/>
      <pageSetup paperSize="9" orientation="portrait" verticalDpi="598" r:id="rId3"/>
      <autoFilter ref="A4:D50"/>
    </customSheetView>
    <customSheetView guid="{60AAB7BC-8CB3-47E4-994E-A591F30C5FC7}" scale="85" showAutoFilter="1" hiddenRows="1">
      <pane xSplit="6" ySplit="4" topLeftCell="G5" activePane="bottomRight" state="frozen"/>
      <selection pane="bottomRight" activeCell="D10" sqref="D10"/>
      <pageMargins left="0.7" right="0.7" top="0.75" bottom="0.75" header="0.3" footer="0.3"/>
      <pageSetup paperSize="9" orientation="portrait" verticalDpi="598" r:id="rId4"/>
      <autoFilter ref="A4:D50"/>
    </customSheetView>
    <customSheetView guid="{E32B6C66-8933-47DD-9537-C2B525A4514C}" scale="85" showAutoFilter="1" hiddenRows="1">
      <pane xSplit="6" ySplit="9" topLeftCell="Q10" activePane="bottomRight" state="frozen"/>
      <selection pane="bottomRight" activeCell="A13" sqref="A13"/>
      <pageMargins left="0.7" right="0.7" top="0.75" bottom="0.75" header="0.3" footer="0.3"/>
      <pageSetup paperSize="9" orientation="portrait" verticalDpi="598" r:id="rId5"/>
      <autoFilter ref="A4:D50"/>
    </customSheetView>
    <customSheetView guid="{BD618652-8383-4202-B279-9EEDBD9329FD}" scale="70" showAutoFilter="1" hiddenRows="1">
      <pane xSplit="6" ySplit="4" topLeftCell="R5" activePane="bottomRight" state="frozen"/>
      <selection pane="bottomRight" activeCell="D18" sqref="D18"/>
      <pageMargins left="0.7" right="0.7" top="0.75" bottom="0.75" header="0.3" footer="0.3"/>
      <pageSetup paperSize="9" orientation="portrait" verticalDpi="598" r:id="rId6"/>
      <autoFilter ref="A4:D50"/>
    </customSheetView>
  </customSheetViews>
  <conditionalFormatting sqref="G1:AD2">
    <cfRule type="expression" dxfId="12" priority="19">
      <formula>G$3="OUI"</formula>
    </cfRule>
  </conditionalFormatting>
  <conditionalFormatting sqref="AB5:AD50 A5:K50">
    <cfRule type="expression" priority="14" stopIfTrue="1">
      <formula>$A5=""</formula>
    </cfRule>
    <cfRule type="expression" dxfId="11" priority="15">
      <formula>$A5=0</formula>
    </cfRule>
    <cfRule type="expression" dxfId="10" priority="16">
      <formula>$A5=9</formula>
    </cfRule>
    <cfRule type="expression" dxfId="9" priority="17">
      <formula>$A5=2</formula>
    </cfRule>
    <cfRule type="expression" dxfId="8" priority="18">
      <formula>$A5=1</formula>
    </cfRule>
  </conditionalFormatting>
  <conditionalFormatting sqref="L5:AA50">
    <cfRule type="expression" priority="8" stopIfTrue="1">
      <formula>$A5=""</formula>
    </cfRule>
    <cfRule type="expression" dxfId="7" priority="9">
      <formula>$A5=0</formula>
    </cfRule>
    <cfRule type="expression" dxfId="6" priority="10">
      <formula>$A5=9</formula>
    </cfRule>
    <cfRule type="expression" dxfId="5" priority="11">
      <formula>$A5=2</formula>
    </cfRule>
    <cfRule type="expression" dxfId="4" priority="12">
      <formula>$A5=1</formula>
    </cfRule>
  </conditionalFormatting>
  <conditionalFormatting sqref="C5:C50">
    <cfRule type="containsText" dxfId="3" priority="7" operator="containsText" text="OUI">
      <formula>NOT(ISERROR(SEARCH("OUI",C5)))</formula>
    </cfRule>
  </conditionalFormatting>
  <conditionalFormatting sqref="S15:Y18">
    <cfRule type="expression" dxfId="2" priority="4">
      <formula>AND(S15:Y18="x",$C$15:$C$18="oui",$D$15:$D$18="En cours")</formula>
    </cfRule>
  </conditionalFormatting>
  <conditionalFormatting sqref="B5:B50">
    <cfRule type="expression" dxfId="1" priority="2">
      <formula>AND($C5="oui",$D5="en cours")</formula>
    </cfRule>
  </conditionalFormatting>
  <conditionalFormatting sqref="G5:AD50">
    <cfRule type="expression" dxfId="0" priority="1">
      <formula>AND($G5:$AD50="x",$C5:$C50="oui",$D5:$D50="en cours")</formula>
    </cfRule>
  </conditionalFormatting>
  <dataValidations count="6">
    <dataValidation type="textLength" showInputMessage="1" showErrorMessage="1" sqref="G5:AD50">
      <formula1>0</formula1>
      <formula2>1</formula2>
    </dataValidation>
    <dataValidation type="list" allowBlank="1" showInputMessage="1" showErrorMessage="1" sqref="D5:D50">
      <formula1>etat</formula1>
    </dataValidation>
    <dataValidation type="list" allowBlank="1" showInputMessage="1" showErrorMessage="1" sqref="C5:C50">
      <formula1>ON</formula1>
    </dataValidation>
    <dataValidation type="list" allowBlank="1" showInputMessage="1" showErrorMessage="1" sqref="A5:A50">
      <formula1>TRANCHE</formula1>
    </dataValidation>
    <dataValidation type="list" allowBlank="1" showInputMessage="1" showErrorMessage="1" sqref="A3 A1">
      <formula1>equipe</formula1>
    </dataValidation>
    <dataValidation type="list" allowBlank="1" showInputMessage="1" showErrorMessage="1" sqref="C1">
      <formula1>quart</formula1>
    </dataValidation>
  </dataValidations>
  <hyperlinks>
    <hyperlink ref="E1" r:id="rId7"/>
  </hyperlinks>
  <pageMargins left="0.7" right="0.7" top="0.75" bottom="0.75" header="0.3" footer="0.3"/>
  <pageSetup paperSize="9" orientation="portrait" verticalDpi="598" r:id="rId8"/>
  <ignoredErrors>
    <ignoredError sqref="D25:D5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A1:E5"/>
  <sheetViews>
    <sheetView zoomScale="160" zoomScaleNormal="160" workbookViewId="0">
      <selection activeCell="C8" sqref="C8"/>
    </sheetView>
  </sheetViews>
  <sheetFormatPr baseColWidth="10" defaultColWidth="15.42578125" defaultRowHeight="18.75" x14ac:dyDescent="0.25"/>
  <cols>
    <col min="1" max="1" width="17.7109375" style="15" customWidth="1"/>
    <col min="2" max="3" width="17.7109375" style="1" customWidth="1"/>
    <col min="4" max="16384" width="15.42578125" style="1"/>
  </cols>
  <sheetData>
    <row r="1" spans="1:5" s="14" customFormat="1" x14ac:dyDescent="0.25">
      <c r="A1" s="17" t="s">
        <v>27</v>
      </c>
      <c r="B1" s="31" t="s">
        <v>28</v>
      </c>
      <c r="C1" s="33" t="s">
        <v>29</v>
      </c>
      <c r="D1" s="32" t="s">
        <v>10</v>
      </c>
      <c r="E1" s="18" t="s">
        <v>31</v>
      </c>
    </row>
    <row r="2" spans="1:5" x14ac:dyDescent="0.25">
      <c r="A2" s="19" t="s">
        <v>24</v>
      </c>
      <c r="B2" s="20">
        <f>COUNTIFS(act_tr,1)</f>
        <v>3</v>
      </c>
      <c r="C2" s="20">
        <f>COUNTIFS(act_tr,1,act_etat,"Terminé")</f>
        <v>0</v>
      </c>
      <c r="D2" s="20">
        <f>COUNTIFS(act_tr,1,act_etat,"repporté")</f>
        <v>0</v>
      </c>
      <c r="E2" s="21">
        <f>IFERROR(((D2+C2)/B2),0)</f>
        <v>0</v>
      </c>
    </row>
    <row r="3" spans="1:5" x14ac:dyDescent="0.25">
      <c r="A3" s="22" t="s">
        <v>25</v>
      </c>
      <c r="B3" s="23">
        <f>COUNTIFS(act_tr,2)</f>
        <v>3</v>
      </c>
      <c r="C3" s="23">
        <f>COUNTIFS(act_tr,2,act_etat,"Terminé")</f>
        <v>0</v>
      </c>
      <c r="D3" s="23">
        <f>COUNTIFS(act_tr,2,act_etat,"repporté")</f>
        <v>0</v>
      </c>
      <c r="E3" s="24">
        <f>IFERROR(((D3+C3)/B3),0)</f>
        <v>0</v>
      </c>
    </row>
    <row r="4" spans="1:5" x14ac:dyDescent="0.25">
      <c r="A4" s="25" t="s">
        <v>26</v>
      </c>
      <c r="B4" s="26">
        <f>COUNTIFS(act_tr,0)+COUNTIFS(act_tr,9)</f>
        <v>6</v>
      </c>
      <c r="C4" s="26">
        <f>COUNTIFS(act_tr,0,act_etat,"terminé")+COUNTIFS(act_tr,9,act_etat,"terminé")</f>
        <v>0</v>
      </c>
      <c r="D4" s="26">
        <f>COUNTIFS(act_tr,0,act_etat,"repporté")+COUNTIFS(act_tr,9,act_etat,"repporté")</f>
        <v>0</v>
      </c>
      <c r="E4" s="27">
        <f>IFERROR(((D4+C4)/B4),0)</f>
        <v>0</v>
      </c>
    </row>
    <row r="5" spans="1:5" x14ac:dyDescent="0.25">
      <c r="A5" s="28" t="s">
        <v>30</v>
      </c>
      <c r="B5" s="29">
        <f>SUM(B2:B4)</f>
        <v>12</v>
      </c>
      <c r="C5" s="29">
        <f>SUM(C2:C4)</f>
        <v>0</v>
      </c>
      <c r="D5" s="29">
        <f>SUM(D2:D4)</f>
        <v>0</v>
      </c>
      <c r="E5" s="30">
        <f>IFERROR(((D5+C5)/B5),0)</f>
        <v>0</v>
      </c>
    </row>
  </sheetData>
  <customSheetViews>
    <customSheetView guid="{A87A43CF-A543-4E78-A548-175A45DC530C}" scale="160">
      <selection activeCell="C8" sqref="C8"/>
      <pageMargins left="0.7" right="0.7" top="0.75" bottom="0.75" header="0.3" footer="0.3"/>
      <pageSetup paperSize="9" orientation="portrait" verticalDpi="598" r:id="rId1"/>
    </customSheetView>
    <customSheetView guid="{54186F9B-B8C4-4785-A84B-E18C6903B750}" scale="160">
      <selection activeCell="C8" sqref="C8"/>
      <pageMargins left="0.7" right="0.7" top="0.75" bottom="0.75" header="0.3" footer="0.3"/>
      <pageSetup paperSize="9" orientation="portrait" verticalDpi="598" r:id="rId2"/>
    </customSheetView>
    <customSheetView guid="{68F811F5-251D-4F60-9FF5-7D1F7E35CE3B}" scale="160">
      <selection activeCell="C8" sqref="C8"/>
      <pageMargins left="0.7" right="0.7" top="0.75" bottom="0.75" header="0.3" footer="0.3"/>
      <pageSetup paperSize="9" orientation="portrait" verticalDpi="598" r:id="rId3"/>
    </customSheetView>
    <customSheetView guid="{60AAB7BC-8CB3-47E4-994E-A591F30C5FC7}" scale="160">
      <selection activeCell="C8" sqref="C8"/>
      <pageMargins left="0.7" right="0.7" top="0.75" bottom="0.75" header="0.3" footer="0.3"/>
      <pageSetup paperSize="9" orientation="portrait" verticalDpi="598" r:id="rId4"/>
    </customSheetView>
    <customSheetView guid="{E32B6C66-8933-47DD-9537-C2B525A4514C}" scale="160">
      <selection activeCell="C8" sqref="C8"/>
      <pageMargins left="0.7" right="0.7" top="0.75" bottom="0.75" header="0.3" footer="0.3"/>
      <pageSetup paperSize="9" orientation="portrait" verticalDpi="598" r:id="rId5"/>
    </customSheetView>
    <customSheetView guid="{BD618652-8383-4202-B279-9EEDBD9329FD}" scale="160">
      <selection activeCell="C8" sqref="C8"/>
      <pageMargins left="0.7" right="0.7" top="0.75" bottom="0.75" header="0.3" footer="0.3"/>
      <pageSetup paperSize="9" orientation="portrait" verticalDpi="598" r:id="rId6"/>
    </customSheetView>
  </customSheetViews>
  <conditionalFormatting sqref="E2">
    <cfRule type="dataBar" priority="7">
      <dataBar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{BD37B9BA-6D0A-430F-84A8-1A7FBA7F18BF}</x14:id>
        </ext>
      </extLst>
    </cfRule>
  </conditionalFormatting>
  <conditionalFormatting sqref="E3">
    <cfRule type="dataBar" priority="3">
      <dataBar>
        <cfvo type="num" val="0"/>
        <cfvo type="num" val="1"/>
        <color theme="4"/>
      </dataBar>
      <extLst>
        <ext xmlns:x14="http://schemas.microsoft.com/office/spreadsheetml/2009/9/main" uri="{B025F937-C7B1-47D3-B67F-A62EFF666E3E}">
          <x14:id>{D4428A8E-EBD8-42FF-91FF-AB7E6BACA704}</x14:id>
        </ext>
      </extLst>
    </cfRule>
  </conditionalFormatting>
  <conditionalFormatting sqref="E4">
    <cfRule type="dataBar" priority="2">
      <dataBar>
        <cfvo type="num" val="0"/>
        <cfvo type="num" val="1"/>
        <color theme="7"/>
      </dataBar>
      <extLst>
        <ext xmlns:x14="http://schemas.microsoft.com/office/spreadsheetml/2009/9/main" uri="{B025F937-C7B1-47D3-B67F-A62EFF666E3E}">
          <x14:id>{29EC957D-64E0-4677-B21A-95F6B82F6417}</x14:id>
        </ext>
      </extLst>
    </cfRule>
  </conditionalFormatting>
  <conditionalFormatting sqref="E5">
    <cfRule type="dataBar" priority="1">
      <dataBar>
        <cfvo type="num" val="0"/>
        <cfvo type="num" val="1"/>
        <color theme="1" tint="0.499984740745262"/>
      </dataBar>
      <extLst>
        <ext xmlns:x14="http://schemas.microsoft.com/office/spreadsheetml/2009/9/main" uri="{B025F937-C7B1-47D3-B67F-A62EFF666E3E}">
          <x14:id>{94BC7A3A-3090-4FC5-8C4C-45CE4853000E}</x14:id>
        </ext>
      </extLst>
    </cfRule>
  </conditionalFormatting>
  <pageMargins left="0.7" right="0.7" top="0.75" bottom="0.75" header="0.3" footer="0.3"/>
  <pageSetup paperSize="9" orientation="portrait" verticalDpi="598" r:id="rId7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D37B9BA-6D0A-430F-84A8-1A7FBA7F18BF}">
            <x14:dataBar minLength="0" maxLength="100" border="1" gradient="0" negativeBarBorderColorSameAsPositive="0">
              <x14:cfvo type="num">
                <xm:f>0</xm:f>
              </x14:cfvo>
              <x14:cfvo type="num">
                <xm:f>1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E2</xm:sqref>
        </x14:conditionalFormatting>
        <x14:conditionalFormatting xmlns:xm="http://schemas.microsoft.com/office/excel/2006/main">
          <x14:cfRule type="dataBar" id="{D4428A8E-EBD8-42FF-91FF-AB7E6BACA70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E3</xm:sqref>
        </x14:conditionalFormatting>
        <x14:conditionalFormatting xmlns:xm="http://schemas.microsoft.com/office/excel/2006/main">
          <x14:cfRule type="dataBar" id="{29EC957D-64E0-4677-B21A-95F6B82F641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E4</xm:sqref>
        </x14:conditionalFormatting>
        <x14:conditionalFormatting xmlns:xm="http://schemas.microsoft.com/office/excel/2006/main">
          <x14:cfRule type="dataBar" id="{94BC7A3A-3090-4FC5-8C4C-45CE4853000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E8"/>
  <sheetViews>
    <sheetView workbookViewId="0">
      <selection activeCell="A6" sqref="A6"/>
    </sheetView>
  </sheetViews>
  <sheetFormatPr baseColWidth="10" defaultRowHeight="15" x14ac:dyDescent="0.25"/>
  <cols>
    <col min="1" max="16384" width="11.42578125" style="1"/>
  </cols>
  <sheetData>
    <row r="1" spans="1:5" x14ac:dyDescent="0.25">
      <c r="A1" s="1" t="s">
        <v>6</v>
      </c>
      <c r="B1" s="1" t="s">
        <v>39</v>
      </c>
      <c r="C1" s="1" t="s">
        <v>40</v>
      </c>
      <c r="D1" s="1" t="s">
        <v>53</v>
      </c>
      <c r="E1" s="1" t="s">
        <v>54</v>
      </c>
    </row>
    <row r="2" spans="1:5" x14ac:dyDescent="0.25">
      <c r="A2" s="1" t="s">
        <v>42</v>
      </c>
      <c r="B2" s="1" t="s">
        <v>44</v>
      </c>
      <c r="C2" s="1" t="s">
        <v>50</v>
      </c>
      <c r="D2" s="1" t="s">
        <v>9</v>
      </c>
      <c r="E2" s="2">
        <v>1</v>
      </c>
    </row>
    <row r="3" spans="1:5" x14ac:dyDescent="0.25">
      <c r="A3" s="1" t="s">
        <v>41</v>
      </c>
      <c r="B3" s="1" t="s">
        <v>45</v>
      </c>
      <c r="C3" s="1" t="s">
        <v>51</v>
      </c>
      <c r="D3" s="1" t="s">
        <v>8</v>
      </c>
      <c r="E3" s="2">
        <v>2</v>
      </c>
    </row>
    <row r="4" spans="1:5" x14ac:dyDescent="0.25">
      <c r="A4" s="1" t="s">
        <v>43</v>
      </c>
      <c r="B4" s="1" t="s">
        <v>46</v>
      </c>
      <c r="C4" s="1" t="s">
        <v>52</v>
      </c>
      <c r="E4" s="2">
        <v>9</v>
      </c>
    </row>
    <row r="5" spans="1:5" x14ac:dyDescent="0.25">
      <c r="A5" s="1" t="s">
        <v>10</v>
      </c>
      <c r="B5" s="1" t="s">
        <v>47</v>
      </c>
      <c r="E5" s="2">
        <v>0</v>
      </c>
    </row>
    <row r="6" spans="1:5" x14ac:dyDescent="0.25">
      <c r="A6" s="1" t="s">
        <v>57</v>
      </c>
      <c r="B6" s="1" t="s">
        <v>48</v>
      </c>
    </row>
    <row r="7" spans="1:5" x14ac:dyDescent="0.25">
      <c r="B7" s="1" t="s">
        <v>49</v>
      </c>
    </row>
    <row r="8" spans="1:5" x14ac:dyDescent="0.25">
      <c r="B8" s="1" t="s">
        <v>11</v>
      </c>
    </row>
  </sheetData>
  <customSheetViews>
    <customSheetView guid="{A87A43CF-A543-4E78-A548-175A45DC530C}">
      <selection activeCell="A6" sqref="A6"/>
      <pageMargins left="0.7" right="0.7" top="0.75" bottom="0.75" header="0.3" footer="0.3"/>
    </customSheetView>
    <customSheetView guid="{54186F9B-B8C4-4785-A84B-E18C6903B750}">
      <selection activeCell="A6" sqref="A6"/>
      <pageMargins left="0.7" right="0.7" top="0.75" bottom="0.75" header="0.3" footer="0.3"/>
    </customSheetView>
    <customSheetView guid="{68F811F5-251D-4F60-9FF5-7D1F7E35CE3B}">
      <selection activeCell="A6" sqref="A6"/>
      <pageMargins left="0.7" right="0.7" top="0.75" bottom="0.75" header="0.3" footer="0.3"/>
    </customSheetView>
    <customSheetView guid="{60AAB7BC-8CB3-47E4-994E-A591F30C5FC7}">
      <selection activeCell="C13" sqref="C13:C14"/>
      <pageMargins left="0.7" right="0.7" top="0.75" bottom="0.75" header="0.3" footer="0.3"/>
    </customSheetView>
    <customSheetView guid="{E32B6C66-8933-47DD-9537-C2B525A4514C}">
      <selection activeCell="A6" sqref="A6"/>
      <pageMargins left="0.7" right="0.7" top="0.75" bottom="0.75" header="0.3" footer="0.3"/>
    </customSheetView>
    <customSheetView guid="{BD618652-8383-4202-B279-9EEDBD9329FD}">
      <selection activeCell="A6" sqref="A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499984740745262"/>
  </sheetPr>
  <dimension ref="A1:AD53"/>
  <sheetViews>
    <sheetView zoomScale="85" zoomScaleNormal="85" workbookViewId="0">
      <pane xSplit="6" ySplit="4" topLeftCell="G5" activePane="bottomRight" state="frozen"/>
      <selection pane="topRight" activeCell="F1" sqref="F1"/>
      <selection pane="bottomLeft" activeCell="A4" sqref="A4"/>
      <selection pane="bottomRight" activeCell="Q2" sqref="Q2"/>
    </sheetView>
  </sheetViews>
  <sheetFormatPr baseColWidth="10" defaultRowHeight="15" outlineLevelCol="1" x14ac:dyDescent="0.25"/>
  <cols>
    <col min="1" max="1" width="5.140625" style="1" customWidth="1"/>
    <col min="2" max="2" width="22.85546875" style="1" customWidth="1"/>
    <col min="3" max="4" width="11.42578125" style="1"/>
    <col min="5" max="5" width="20.42578125" style="1" customWidth="1"/>
    <col min="6" max="6" width="6" style="1" customWidth="1"/>
    <col min="7" max="9" width="13.7109375" style="1" customWidth="1" outlineLevel="1"/>
    <col min="10" max="10" width="1.7109375" style="16" customWidth="1"/>
    <col min="11" max="13" width="13.7109375" style="1" customWidth="1" outlineLevel="1"/>
    <col min="14" max="14" width="1.7109375" style="16" customWidth="1"/>
    <col min="15" max="17" width="13.7109375" style="1" customWidth="1" outlineLevel="1"/>
    <col min="18" max="18" width="1.7109375" style="16" customWidth="1"/>
    <col min="19" max="26" width="13.7109375" style="1" customWidth="1" outlineLevel="1"/>
    <col min="27" max="30" width="13.7109375" style="1" customWidth="1"/>
    <col min="31" max="16384" width="11.42578125" style="1"/>
  </cols>
  <sheetData>
    <row r="1" spans="1:30" ht="28.5" x14ac:dyDescent="0.25">
      <c r="A1" s="13" t="s">
        <v>11</v>
      </c>
      <c r="B1" s="12">
        <f ca="1">TODAY()</f>
        <v>43846</v>
      </c>
      <c r="C1" s="48" t="s">
        <v>38</v>
      </c>
      <c r="D1" s="55">
        <f>Avancement!E5</f>
        <v>0</v>
      </c>
      <c r="E1" s="49" t="s">
        <v>35</v>
      </c>
      <c r="F1" s="41" t="s">
        <v>20</v>
      </c>
      <c r="G1" s="34" t="str">
        <f t="shared" ref="G1:AD1" si="0">IF(G4&lt;&gt;"",VLOOKUP(G4,equipedequart,2,FALSE),"")</f>
        <v>Guillaume B.</v>
      </c>
      <c r="H1" s="34" t="str">
        <f t="shared" si="0"/>
        <v>David B.</v>
      </c>
      <c r="I1" s="34" t="str">
        <f t="shared" si="0"/>
        <v>Mickael A.</v>
      </c>
      <c r="J1" s="42" t="str">
        <f t="shared" si="0"/>
        <v/>
      </c>
      <c r="K1" s="34" t="str">
        <f t="shared" si="0"/>
        <v>Quentin C.</v>
      </c>
      <c r="L1" s="34" t="str">
        <f t="shared" si="0"/>
        <v>Jeremy B.</v>
      </c>
      <c r="M1" s="34" t="str">
        <f t="shared" si="0"/>
        <v>Quentin F.</v>
      </c>
      <c r="N1" s="34" t="str">
        <f t="shared" si="0"/>
        <v/>
      </c>
      <c r="O1" s="34" t="str">
        <f t="shared" si="0"/>
        <v>Benoit M.</v>
      </c>
      <c r="P1" s="34" t="str">
        <f t="shared" si="0"/>
        <v>Adrien G.</v>
      </c>
      <c r="Q1" s="34" t="str">
        <f t="shared" si="0"/>
        <v>Jacques V.</v>
      </c>
      <c r="R1" s="34" t="str">
        <f t="shared" si="0"/>
        <v/>
      </c>
      <c r="S1" s="34" t="str">
        <f t="shared" si="0"/>
        <v>Coraline B.</v>
      </c>
      <c r="T1" s="34" t="str">
        <f t="shared" si="0"/>
        <v>Victorien H.</v>
      </c>
      <c r="U1" s="34" t="str">
        <f t="shared" si="0"/>
        <v>Romain M.</v>
      </c>
      <c r="V1" s="34" t="str">
        <f t="shared" si="0"/>
        <v>Nicolas F.</v>
      </c>
      <c r="W1" s="34" t="str">
        <f t="shared" si="0"/>
        <v>Alexandre R.</v>
      </c>
      <c r="X1" s="34" t="str">
        <f t="shared" si="0"/>
        <v>Sophie B.</v>
      </c>
      <c r="Y1" s="34" t="str">
        <f t="shared" si="0"/>
        <v/>
      </c>
      <c r="Z1" s="34" t="str">
        <f t="shared" si="0"/>
        <v>Christophe A.</v>
      </c>
      <c r="AA1" s="34" t="str">
        <f t="shared" si="0"/>
        <v/>
      </c>
      <c r="AB1" s="34" t="str">
        <f t="shared" si="0"/>
        <v/>
      </c>
      <c r="AC1" s="34" t="str">
        <f t="shared" si="0"/>
        <v/>
      </c>
      <c r="AD1" s="34" t="str">
        <f t="shared" si="0"/>
        <v/>
      </c>
    </row>
    <row r="2" spans="1:30" ht="26.25" x14ac:dyDescent="0.25">
      <c r="A2" s="48"/>
      <c r="B2" s="48"/>
      <c r="C2" s="48"/>
      <c r="D2" s="48"/>
      <c r="E2" s="48"/>
      <c r="F2" s="41" t="s">
        <v>21</v>
      </c>
      <c r="G2" s="11">
        <f t="shared" ref="G2:AD2" si="1">IF(G4&lt;&gt;"",VLOOKUP(G4,equipedequart,3,FALSE),"")</f>
        <v>8236</v>
      </c>
      <c r="H2" s="11">
        <f t="shared" si="1"/>
        <v>8237</v>
      </c>
      <c r="I2" s="11">
        <f t="shared" si="1"/>
        <v>9153</v>
      </c>
      <c r="J2" s="43" t="str">
        <f t="shared" si="1"/>
        <v/>
      </c>
      <c r="K2" s="11">
        <f t="shared" si="1"/>
        <v>9241</v>
      </c>
      <c r="L2" s="11">
        <f t="shared" si="1"/>
        <v>7621</v>
      </c>
      <c r="M2" s="11">
        <f t="shared" si="1"/>
        <v>7611</v>
      </c>
      <c r="N2" s="11" t="str">
        <f t="shared" si="1"/>
        <v/>
      </c>
      <c r="O2" s="11">
        <f t="shared" si="1"/>
        <v>9240</v>
      </c>
      <c r="P2" s="11">
        <f t="shared" si="1"/>
        <v>7610</v>
      </c>
      <c r="Q2" s="11">
        <f t="shared" si="1"/>
        <v>7620</v>
      </c>
      <c r="R2" s="11" t="str">
        <f t="shared" si="1"/>
        <v/>
      </c>
      <c r="S2" s="11">
        <f t="shared" si="1"/>
        <v>9116</v>
      </c>
      <c r="T2" s="11">
        <f t="shared" si="1"/>
        <v>9117</v>
      </c>
      <c r="U2" s="11">
        <f t="shared" si="1"/>
        <v>9125</v>
      </c>
      <c r="V2" s="11">
        <f t="shared" si="1"/>
        <v>9104</v>
      </c>
      <c r="W2" s="11">
        <f t="shared" si="1"/>
        <v>9120</v>
      </c>
      <c r="X2" s="11">
        <f t="shared" si="1"/>
        <v>9110</v>
      </c>
      <c r="Y2" s="11">
        <f t="shared" si="1"/>
        <v>0</v>
      </c>
      <c r="Z2" s="11">
        <f t="shared" si="1"/>
        <v>9123</v>
      </c>
      <c r="AA2" s="11" t="str">
        <f t="shared" si="1"/>
        <v/>
      </c>
      <c r="AB2" s="11" t="str">
        <f t="shared" si="1"/>
        <v/>
      </c>
      <c r="AC2" s="11" t="str">
        <f t="shared" si="1"/>
        <v/>
      </c>
      <c r="AD2" s="11" t="str">
        <f t="shared" si="1"/>
        <v/>
      </c>
    </row>
    <row r="3" spans="1:30" s="9" customFormat="1" ht="39" hidden="1" customHeight="1" x14ac:dyDescent="0.25">
      <c r="A3" s="35"/>
      <c r="B3" s="36"/>
      <c r="C3" s="37"/>
      <c r="D3" s="37"/>
      <c r="E3" s="37"/>
      <c r="F3" s="51" t="s">
        <v>55</v>
      </c>
      <c r="G3" s="10" t="str">
        <f>IF(COUNTIFS(G5:G50,"x",$D$5:$D$50,"En cours",$C$5:$C$50,"OUI")&gt;0,"OUI","")</f>
        <v/>
      </c>
      <c r="H3" s="10" t="str">
        <f t="shared" ref="H3:AD3" si="2">IF(COUNTIFS(H5:H50,"x",$D$5:$D$50,"En cours",$C$5:$C$50,"OUI")&gt;0,"OUI","")</f>
        <v/>
      </c>
      <c r="I3" s="10" t="str">
        <f t="shared" si="2"/>
        <v/>
      </c>
      <c r="J3" s="10" t="str">
        <f t="shared" si="2"/>
        <v/>
      </c>
      <c r="K3" s="10" t="str">
        <f t="shared" si="2"/>
        <v/>
      </c>
      <c r="L3" s="10" t="str">
        <f t="shared" si="2"/>
        <v/>
      </c>
      <c r="M3" s="10" t="str">
        <f t="shared" si="2"/>
        <v/>
      </c>
      <c r="N3" s="10" t="str">
        <f t="shared" si="2"/>
        <v/>
      </c>
      <c r="O3" s="10" t="str">
        <f t="shared" si="2"/>
        <v/>
      </c>
      <c r="P3" s="10" t="str">
        <f t="shared" si="2"/>
        <v/>
      </c>
      <c r="Q3" s="10" t="str">
        <f t="shared" si="2"/>
        <v/>
      </c>
      <c r="R3" s="10" t="str">
        <f t="shared" si="2"/>
        <v/>
      </c>
      <c r="S3" s="10" t="str">
        <f t="shared" si="2"/>
        <v/>
      </c>
      <c r="T3" s="10" t="str">
        <f t="shared" si="2"/>
        <v/>
      </c>
      <c r="U3" s="10" t="str">
        <f t="shared" si="2"/>
        <v/>
      </c>
      <c r="V3" s="10" t="str">
        <f t="shared" si="2"/>
        <v/>
      </c>
      <c r="W3" s="10" t="str">
        <f t="shared" si="2"/>
        <v/>
      </c>
      <c r="X3" s="10" t="str">
        <f t="shared" si="2"/>
        <v/>
      </c>
      <c r="Y3" s="10" t="str">
        <f t="shared" si="2"/>
        <v/>
      </c>
      <c r="Z3" s="10" t="str">
        <f t="shared" si="2"/>
        <v/>
      </c>
      <c r="AA3" s="10" t="str">
        <f t="shared" si="2"/>
        <v/>
      </c>
      <c r="AB3" s="10" t="str">
        <f t="shared" si="2"/>
        <v/>
      </c>
      <c r="AC3" s="10" t="str">
        <f t="shared" si="2"/>
        <v/>
      </c>
      <c r="AD3" s="10" t="str">
        <f t="shared" si="2"/>
        <v/>
      </c>
    </row>
    <row r="4" spans="1:30" ht="15.75" x14ac:dyDescent="0.25">
      <c r="A4" s="8" t="s">
        <v>0</v>
      </c>
      <c r="B4" s="8" t="s">
        <v>7</v>
      </c>
      <c r="C4" s="52" t="s">
        <v>22</v>
      </c>
      <c r="D4" s="8" t="s">
        <v>6</v>
      </c>
      <c r="E4" s="8" t="s">
        <v>23</v>
      </c>
      <c r="F4" s="41" t="s">
        <v>34</v>
      </c>
      <c r="G4" s="38" t="s">
        <v>1</v>
      </c>
      <c r="H4" s="39" t="s">
        <v>2</v>
      </c>
      <c r="I4" s="40" t="s">
        <v>3</v>
      </c>
      <c r="J4" s="44"/>
      <c r="K4" s="53" t="s">
        <v>12</v>
      </c>
      <c r="L4" s="38" t="s">
        <v>32</v>
      </c>
      <c r="M4" s="39" t="s">
        <v>33</v>
      </c>
      <c r="N4" s="44"/>
      <c r="O4" s="38" t="s">
        <v>13</v>
      </c>
      <c r="P4" s="39" t="s">
        <v>36</v>
      </c>
      <c r="Q4" s="38" t="s">
        <v>37</v>
      </c>
      <c r="R4" s="44"/>
      <c r="S4" s="39" t="s">
        <v>14</v>
      </c>
      <c r="T4" s="54" t="s">
        <v>15</v>
      </c>
      <c r="U4" s="39" t="s">
        <v>16</v>
      </c>
      <c r="V4" s="54" t="s">
        <v>17</v>
      </c>
      <c r="W4" s="39" t="s">
        <v>18</v>
      </c>
      <c r="X4" s="54" t="s">
        <v>19</v>
      </c>
      <c r="Y4" s="39" t="s">
        <v>5</v>
      </c>
      <c r="Z4" s="54" t="s">
        <v>4</v>
      </c>
      <c r="AA4" s="39"/>
      <c r="AB4" s="39"/>
      <c r="AC4" s="39"/>
      <c r="AD4" s="39"/>
    </row>
    <row r="5" spans="1:30" ht="30" customHeight="1" x14ac:dyDescent="0.25">
      <c r="A5" s="46"/>
      <c r="B5" s="45"/>
      <c r="C5" s="50"/>
      <c r="D5" s="7" t="str">
        <f t="shared" ref="D5:D50" si="3">IF($A5&lt;&gt;"","programmé","")</f>
        <v/>
      </c>
      <c r="E5" s="6"/>
      <c r="F5" s="5"/>
      <c r="G5" s="4"/>
      <c r="H5" s="4"/>
      <c r="I5" s="4"/>
      <c r="J5" s="47"/>
      <c r="K5" s="3"/>
      <c r="L5" s="3"/>
      <c r="M5" s="3"/>
      <c r="N5" s="47"/>
      <c r="O5" s="3"/>
      <c r="P5" s="3"/>
      <c r="Q5" s="3"/>
      <c r="R5" s="47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ht="30" customHeight="1" x14ac:dyDescent="0.25">
      <c r="A6" s="46"/>
      <c r="B6" s="45"/>
      <c r="C6" s="50"/>
      <c r="D6" s="7" t="str">
        <f t="shared" si="3"/>
        <v/>
      </c>
      <c r="E6" s="6"/>
      <c r="F6" s="5"/>
      <c r="G6" s="4"/>
      <c r="H6" s="4"/>
      <c r="I6" s="4"/>
      <c r="J6" s="47"/>
      <c r="K6" s="3"/>
      <c r="L6" s="3"/>
      <c r="M6" s="3"/>
      <c r="N6" s="47"/>
      <c r="O6" s="3"/>
      <c r="P6" s="3"/>
      <c r="Q6" s="3"/>
      <c r="R6" s="47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30" customHeight="1" x14ac:dyDescent="0.25">
      <c r="A7" s="46"/>
      <c r="B7" s="45"/>
      <c r="C7" s="50"/>
      <c r="D7" s="7" t="str">
        <f t="shared" si="3"/>
        <v/>
      </c>
      <c r="E7" s="6"/>
      <c r="F7" s="5"/>
      <c r="G7" s="4"/>
      <c r="H7" s="4"/>
      <c r="I7" s="4"/>
      <c r="J7" s="47"/>
      <c r="K7" s="3"/>
      <c r="L7" s="3"/>
      <c r="M7" s="3"/>
      <c r="N7" s="47"/>
      <c r="O7" s="3"/>
      <c r="P7" s="3"/>
      <c r="Q7" s="3"/>
      <c r="R7" s="47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ht="30" customHeight="1" x14ac:dyDescent="0.25">
      <c r="A8" s="46"/>
      <c r="B8" s="45"/>
      <c r="C8" s="50"/>
      <c r="D8" s="7" t="str">
        <f t="shared" si="3"/>
        <v/>
      </c>
      <c r="E8" s="6"/>
      <c r="F8" s="5"/>
      <c r="G8" s="4"/>
      <c r="H8" s="4"/>
      <c r="I8" s="4"/>
      <c r="J8" s="47"/>
      <c r="K8" s="3"/>
      <c r="L8" s="3"/>
      <c r="M8" s="3"/>
      <c r="N8" s="47"/>
      <c r="O8" s="3"/>
      <c r="P8" s="3"/>
      <c r="Q8" s="3"/>
      <c r="R8" s="47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ht="30" customHeight="1" x14ac:dyDescent="0.25">
      <c r="A9" s="46"/>
      <c r="B9" s="45"/>
      <c r="C9" s="50"/>
      <c r="D9" s="7" t="str">
        <f t="shared" si="3"/>
        <v/>
      </c>
      <c r="E9" s="6"/>
      <c r="F9" s="5"/>
      <c r="G9" s="4"/>
      <c r="H9" s="4"/>
      <c r="I9" s="4"/>
      <c r="J9" s="47"/>
      <c r="K9" s="3"/>
      <c r="L9" s="3"/>
      <c r="M9" s="3"/>
      <c r="N9" s="47"/>
      <c r="O9" s="3"/>
      <c r="P9" s="3"/>
      <c r="Q9" s="3"/>
      <c r="R9" s="47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ht="30" customHeight="1" x14ac:dyDescent="0.25">
      <c r="A10" s="46"/>
      <c r="B10" s="45"/>
      <c r="C10" s="50"/>
      <c r="D10" s="7" t="str">
        <f t="shared" si="3"/>
        <v/>
      </c>
      <c r="E10" s="6"/>
      <c r="F10" s="5"/>
      <c r="G10" s="4"/>
      <c r="H10" s="4"/>
      <c r="I10" s="4"/>
      <c r="J10" s="47"/>
      <c r="K10" s="3"/>
      <c r="L10" s="3"/>
      <c r="M10" s="3"/>
      <c r="N10" s="47"/>
      <c r="O10" s="3"/>
      <c r="P10" s="3"/>
      <c r="Q10" s="3"/>
      <c r="R10" s="47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ht="30" customHeight="1" x14ac:dyDescent="0.25">
      <c r="A11" s="46"/>
      <c r="B11" s="45"/>
      <c r="C11" s="50"/>
      <c r="D11" s="7" t="str">
        <f t="shared" si="3"/>
        <v/>
      </c>
      <c r="E11" s="6"/>
      <c r="F11" s="5"/>
      <c r="G11" s="4"/>
      <c r="H11" s="4"/>
      <c r="I11" s="4"/>
      <c r="J11" s="47"/>
      <c r="K11" s="3"/>
      <c r="L11" s="3"/>
      <c r="M11" s="3"/>
      <c r="N11" s="47"/>
      <c r="O11" s="3"/>
      <c r="P11" s="3"/>
      <c r="Q11" s="3"/>
      <c r="R11" s="47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ht="30" customHeight="1" x14ac:dyDescent="0.25">
      <c r="A12" s="46"/>
      <c r="B12" s="45"/>
      <c r="C12" s="50"/>
      <c r="D12" s="7" t="str">
        <f t="shared" si="3"/>
        <v/>
      </c>
      <c r="E12" s="6"/>
      <c r="F12" s="5"/>
      <c r="G12" s="4"/>
      <c r="H12" s="4"/>
      <c r="I12" s="4"/>
      <c r="J12" s="47"/>
      <c r="K12" s="3"/>
      <c r="L12" s="3"/>
      <c r="M12" s="3"/>
      <c r="N12" s="47"/>
      <c r="O12" s="3"/>
      <c r="P12" s="3"/>
      <c r="Q12" s="3"/>
      <c r="R12" s="47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ht="30" customHeight="1" x14ac:dyDescent="0.25">
      <c r="A13" s="46"/>
      <c r="B13" s="45"/>
      <c r="C13" s="50"/>
      <c r="D13" s="7" t="str">
        <f t="shared" si="3"/>
        <v/>
      </c>
      <c r="E13" s="6"/>
      <c r="F13" s="5"/>
      <c r="G13" s="4"/>
      <c r="H13" s="4"/>
      <c r="I13" s="4"/>
      <c r="J13" s="47"/>
      <c r="K13" s="3"/>
      <c r="L13" s="3"/>
      <c r="M13" s="3"/>
      <c r="N13" s="47"/>
      <c r="O13" s="3"/>
      <c r="P13" s="3"/>
      <c r="Q13" s="3"/>
      <c r="R13" s="47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ht="30" customHeight="1" x14ac:dyDescent="0.25">
      <c r="A14" s="46"/>
      <c r="B14" s="45"/>
      <c r="C14" s="50"/>
      <c r="D14" s="7" t="str">
        <f t="shared" si="3"/>
        <v/>
      </c>
      <c r="E14" s="6"/>
      <c r="F14" s="5"/>
      <c r="G14" s="4"/>
      <c r="H14" s="4"/>
      <c r="I14" s="4"/>
      <c r="J14" s="47"/>
      <c r="K14" s="3"/>
      <c r="L14" s="3"/>
      <c r="M14" s="3"/>
      <c r="N14" s="47"/>
      <c r="O14" s="3"/>
      <c r="P14" s="3"/>
      <c r="Q14" s="3"/>
      <c r="R14" s="47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ht="30" customHeight="1" x14ac:dyDescent="0.25">
      <c r="A15" s="46"/>
      <c r="B15" s="45"/>
      <c r="C15" s="50"/>
      <c r="D15" s="7" t="str">
        <f t="shared" si="3"/>
        <v/>
      </c>
      <c r="E15" s="6"/>
      <c r="F15" s="5"/>
      <c r="G15" s="4"/>
      <c r="H15" s="4"/>
      <c r="I15" s="4"/>
      <c r="J15" s="47"/>
      <c r="K15" s="3"/>
      <c r="L15" s="3"/>
      <c r="M15" s="3"/>
      <c r="N15" s="47"/>
      <c r="O15" s="3"/>
      <c r="P15" s="3"/>
      <c r="Q15" s="3"/>
      <c r="R15" s="47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30" customHeight="1" x14ac:dyDescent="0.25">
      <c r="A16" s="46"/>
      <c r="B16" s="45"/>
      <c r="C16" s="50"/>
      <c r="D16" s="7" t="str">
        <f t="shared" si="3"/>
        <v/>
      </c>
      <c r="E16" s="6"/>
      <c r="F16" s="5"/>
      <c r="G16" s="4"/>
      <c r="H16" s="4"/>
      <c r="I16" s="4"/>
      <c r="J16" s="47"/>
      <c r="K16" s="3"/>
      <c r="L16" s="3"/>
      <c r="M16" s="3"/>
      <c r="N16" s="47"/>
      <c r="O16" s="3"/>
      <c r="P16" s="3"/>
      <c r="Q16" s="3"/>
      <c r="R16" s="47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ht="30" customHeight="1" x14ac:dyDescent="0.25">
      <c r="A17" s="46"/>
      <c r="B17" s="45"/>
      <c r="C17" s="50"/>
      <c r="D17" s="7" t="str">
        <f t="shared" si="3"/>
        <v/>
      </c>
      <c r="E17" s="6"/>
      <c r="F17" s="5"/>
      <c r="G17" s="4"/>
      <c r="H17" s="4"/>
      <c r="I17" s="4"/>
      <c r="J17" s="47"/>
      <c r="K17" s="3"/>
      <c r="L17" s="3"/>
      <c r="M17" s="3"/>
      <c r="N17" s="47"/>
      <c r="O17" s="3"/>
      <c r="P17" s="3"/>
      <c r="Q17" s="3"/>
      <c r="R17" s="47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ht="30" customHeight="1" x14ac:dyDescent="0.25">
      <c r="A18" s="46"/>
      <c r="B18" s="45"/>
      <c r="C18" s="50"/>
      <c r="D18" s="7" t="str">
        <f t="shared" si="3"/>
        <v/>
      </c>
      <c r="E18" s="6"/>
      <c r="F18" s="5"/>
      <c r="G18" s="4"/>
      <c r="H18" s="4"/>
      <c r="I18" s="4"/>
      <c r="J18" s="47"/>
      <c r="K18" s="3"/>
      <c r="L18" s="3"/>
      <c r="M18" s="3"/>
      <c r="N18" s="47"/>
      <c r="O18" s="3"/>
      <c r="P18" s="3"/>
      <c r="Q18" s="3"/>
      <c r="R18" s="47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0" ht="30" customHeight="1" x14ac:dyDescent="0.25">
      <c r="A19" s="46"/>
      <c r="B19" s="45"/>
      <c r="C19" s="50"/>
      <c r="D19" s="7" t="str">
        <f t="shared" si="3"/>
        <v/>
      </c>
      <c r="E19" s="6"/>
      <c r="F19" s="5"/>
      <c r="G19" s="4"/>
      <c r="H19" s="4"/>
      <c r="I19" s="4"/>
      <c r="J19" s="47"/>
      <c r="K19" s="3"/>
      <c r="L19" s="3"/>
      <c r="M19" s="3"/>
      <c r="N19" s="47"/>
      <c r="O19" s="3"/>
      <c r="P19" s="3"/>
      <c r="Q19" s="3"/>
      <c r="R19" s="47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 ht="30" customHeight="1" x14ac:dyDescent="0.25">
      <c r="A20" s="46"/>
      <c r="B20" s="45"/>
      <c r="C20" s="50"/>
      <c r="D20" s="7" t="str">
        <f t="shared" si="3"/>
        <v/>
      </c>
      <c r="E20" s="6"/>
      <c r="F20" s="5"/>
      <c r="G20" s="4"/>
      <c r="H20" s="4"/>
      <c r="I20" s="4"/>
      <c r="J20" s="47"/>
      <c r="K20" s="3"/>
      <c r="L20" s="3"/>
      <c r="M20" s="3"/>
      <c r="N20" s="47"/>
      <c r="O20" s="3"/>
      <c r="P20" s="3"/>
      <c r="Q20" s="3"/>
      <c r="R20" s="47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ht="30" customHeight="1" x14ac:dyDescent="0.25">
      <c r="A21" s="46"/>
      <c r="B21" s="45"/>
      <c r="C21" s="50"/>
      <c r="D21" s="7" t="str">
        <f t="shared" si="3"/>
        <v/>
      </c>
      <c r="E21" s="6"/>
      <c r="F21" s="5"/>
      <c r="G21" s="4"/>
      <c r="H21" s="4"/>
      <c r="I21" s="4"/>
      <c r="J21" s="47"/>
      <c r="K21" s="3"/>
      <c r="L21" s="3"/>
      <c r="M21" s="3"/>
      <c r="N21" s="47"/>
      <c r="O21" s="3"/>
      <c r="P21" s="3"/>
      <c r="Q21" s="3"/>
      <c r="R21" s="47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1:30" ht="30" customHeight="1" x14ac:dyDescent="0.25">
      <c r="A22" s="46"/>
      <c r="B22" s="45"/>
      <c r="C22" s="50"/>
      <c r="D22" s="7" t="str">
        <f t="shared" si="3"/>
        <v/>
      </c>
      <c r="E22" s="6"/>
      <c r="F22" s="5"/>
      <c r="G22" s="4"/>
      <c r="H22" s="4"/>
      <c r="I22" s="4"/>
      <c r="J22" s="47"/>
      <c r="K22" s="3"/>
      <c r="L22" s="3"/>
      <c r="M22" s="3"/>
      <c r="N22" s="47"/>
      <c r="O22" s="3"/>
      <c r="P22" s="3"/>
      <c r="Q22" s="3"/>
      <c r="R22" s="47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0" ht="30" customHeight="1" x14ac:dyDescent="0.25">
      <c r="A23" s="46"/>
      <c r="B23" s="45"/>
      <c r="C23" s="50"/>
      <c r="D23" s="7" t="str">
        <f t="shared" si="3"/>
        <v/>
      </c>
      <c r="E23" s="6"/>
      <c r="F23" s="5"/>
      <c r="G23" s="4"/>
      <c r="H23" s="4"/>
      <c r="I23" s="4"/>
      <c r="J23" s="47"/>
      <c r="K23" s="3"/>
      <c r="L23" s="3"/>
      <c r="M23" s="3"/>
      <c r="N23" s="47"/>
      <c r="O23" s="3"/>
      <c r="P23" s="3"/>
      <c r="Q23" s="3"/>
      <c r="R23" s="47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1:30" ht="30" customHeight="1" x14ac:dyDescent="0.25">
      <c r="A24" s="46"/>
      <c r="B24" s="45"/>
      <c r="C24" s="50"/>
      <c r="D24" s="7" t="str">
        <f t="shared" si="3"/>
        <v/>
      </c>
      <c r="E24" s="6"/>
      <c r="F24" s="5"/>
      <c r="G24" s="4"/>
      <c r="H24" s="4"/>
      <c r="I24" s="4"/>
      <c r="J24" s="47"/>
      <c r="K24" s="3"/>
      <c r="L24" s="3"/>
      <c r="M24" s="3"/>
      <c r="N24" s="47"/>
      <c r="O24" s="3"/>
      <c r="P24" s="3"/>
      <c r="Q24" s="3"/>
      <c r="R24" s="47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0" ht="30" customHeight="1" x14ac:dyDescent="0.25">
      <c r="A25" s="46"/>
      <c r="B25" s="45"/>
      <c r="C25" s="50"/>
      <c r="D25" s="7" t="str">
        <f t="shared" si="3"/>
        <v/>
      </c>
      <c r="E25" s="6"/>
      <c r="F25" s="5"/>
      <c r="G25" s="4"/>
      <c r="H25" s="4"/>
      <c r="I25" s="4"/>
      <c r="J25" s="47"/>
      <c r="K25" s="3"/>
      <c r="L25" s="3"/>
      <c r="M25" s="3"/>
      <c r="N25" s="47"/>
      <c r="O25" s="3"/>
      <c r="P25" s="3"/>
      <c r="Q25" s="3"/>
      <c r="R25" s="47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1:30" ht="30" customHeight="1" x14ac:dyDescent="0.25">
      <c r="A26" s="46"/>
      <c r="B26" s="45"/>
      <c r="C26" s="50"/>
      <c r="D26" s="7" t="str">
        <f t="shared" si="3"/>
        <v/>
      </c>
      <c r="E26" s="6"/>
      <c r="F26" s="5"/>
      <c r="G26" s="4"/>
      <c r="H26" s="4"/>
      <c r="I26" s="4"/>
      <c r="J26" s="47"/>
      <c r="K26" s="3"/>
      <c r="L26" s="3"/>
      <c r="M26" s="3"/>
      <c r="N26" s="47"/>
      <c r="O26" s="3"/>
      <c r="P26" s="3"/>
      <c r="Q26" s="3"/>
      <c r="R26" s="47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</row>
    <row r="27" spans="1:30" ht="30" customHeight="1" x14ac:dyDescent="0.25">
      <c r="A27" s="46"/>
      <c r="B27" s="45"/>
      <c r="C27" s="50"/>
      <c r="D27" s="7" t="str">
        <f t="shared" si="3"/>
        <v/>
      </c>
      <c r="E27" s="6"/>
      <c r="F27" s="5"/>
      <c r="G27" s="4"/>
      <c r="H27" s="4"/>
      <c r="I27" s="4"/>
      <c r="J27" s="47"/>
      <c r="K27" s="3"/>
      <c r="L27" s="3"/>
      <c r="M27" s="3"/>
      <c r="N27" s="47"/>
      <c r="O27" s="3"/>
      <c r="P27" s="3"/>
      <c r="Q27" s="3"/>
      <c r="R27" s="47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1:30" ht="30" customHeight="1" x14ac:dyDescent="0.25">
      <c r="A28" s="46"/>
      <c r="B28" s="45"/>
      <c r="C28" s="50"/>
      <c r="D28" s="7" t="str">
        <f t="shared" si="3"/>
        <v/>
      </c>
      <c r="E28" s="6"/>
      <c r="F28" s="5"/>
      <c r="G28" s="4"/>
      <c r="H28" s="4"/>
      <c r="I28" s="4"/>
      <c r="J28" s="47"/>
      <c r="K28" s="3"/>
      <c r="L28" s="3"/>
      <c r="M28" s="3"/>
      <c r="N28" s="47"/>
      <c r="O28" s="3"/>
      <c r="P28" s="3"/>
      <c r="Q28" s="3"/>
      <c r="R28" s="47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0" ht="30" customHeight="1" x14ac:dyDescent="0.25">
      <c r="A29" s="46"/>
      <c r="B29" s="45"/>
      <c r="C29" s="50"/>
      <c r="D29" s="7" t="str">
        <f t="shared" si="3"/>
        <v/>
      </c>
      <c r="E29" s="6"/>
      <c r="F29" s="5"/>
      <c r="G29" s="4"/>
      <c r="H29" s="4"/>
      <c r="I29" s="4"/>
      <c r="J29" s="47"/>
      <c r="K29" s="3"/>
      <c r="L29" s="3"/>
      <c r="M29" s="3"/>
      <c r="N29" s="47"/>
      <c r="O29" s="3"/>
      <c r="P29" s="3"/>
      <c r="Q29" s="3"/>
      <c r="R29" s="47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0" ht="30" customHeight="1" x14ac:dyDescent="0.25">
      <c r="A30" s="46"/>
      <c r="B30" s="45"/>
      <c r="C30" s="50"/>
      <c r="D30" s="7" t="str">
        <f t="shared" si="3"/>
        <v/>
      </c>
      <c r="E30" s="6"/>
      <c r="F30" s="5"/>
      <c r="G30" s="4"/>
      <c r="H30" s="4"/>
      <c r="I30" s="4"/>
      <c r="J30" s="47"/>
      <c r="K30" s="3"/>
      <c r="L30" s="3"/>
      <c r="M30" s="3"/>
      <c r="N30" s="47"/>
      <c r="O30" s="3"/>
      <c r="P30" s="3"/>
      <c r="Q30" s="3"/>
      <c r="R30" s="47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0" ht="30" customHeight="1" x14ac:dyDescent="0.25">
      <c r="A31" s="46"/>
      <c r="B31" s="45"/>
      <c r="C31" s="50"/>
      <c r="D31" s="7" t="str">
        <f t="shared" si="3"/>
        <v/>
      </c>
      <c r="E31" s="6"/>
      <c r="F31" s="5"/>
      <c r="G31" s="4"/>
      <c r="H31" s="4"/>
      <c r="I31" s="4"/>
      <c r="J31" s="47"/>
      <c r="K31" s="3"/>
      <c r="L31" s="3"/>
      <c r="M31" s="3"/>
      <c r="N31" s="47"/>
      <c r="O31" s="3"/>
      <c r="P31" s="3"/>
      <c r="Q31" s="3"/>
      <c r="R31" s="47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0" ht="30" customHeight="1" x14ac:dyDescent="0.25">
      <c r="A32" s="46"/>
      <c r="B32" s="45"/>
      <c r="C32" s="50"/>
      <c r="D32" s="7" t="str">
        <f t="shared" si="3"/>
        <v/>
      </c>
      <c r="E32" s="6"/>
      <c r="F32" s="5"/>
      <c r="G32" s="4"/>
      <c r="H32" s="4"/>
      <c r="I32" s="4"/>
      <c r="J32" s="47"/>
      <c r="K32" s="3"/>
      <c r="L32" s="3"/>
      <c r="M32" s="3"/>
      <c r="N32" s="47"/>
      <c r="O32" s="3"/>
      <c r="P32" s="3"/>
      <c r="Q32" s="3"/>
      <c r="R32" s="47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:30" ht="30" customHeight="1" x14ac:dyDescent="0.25">
      <c r="A33" s="46"/>
      <c r="B33" s="45"/>
      <c r="C33" s="50"/>
      <c r="D33" s="7" t="str">
        <f t="shared" si="3"/>
        <v/>
      </c>
      <c r="E33" s="6"/>
      <c r="F33" s="5"/>
      <c r="G33" s="4"/>
      <c r="H33" s="4"/>
      <c r="I33" s="4"/>
      <c r="J33" s="47"/>
      <c r="K33" s="3"/>
      <c r="L33" s="3"/>
      <c r="M33" s="3"/>
      <c r="N33" s="47"/>
      <c r="O33" s="3"/>
      <c r="P33" s="3"/>
      <c r="Q33" s="3"/>
      <c r="R33" s="47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:30" ht="30" customHeight="1" x14ac:dyDescent="0.25">
      <c r="A34" s="46"/>
      <c r="B34" s="45"/>
      <c r="C34" s="50"/>
      <c r="D34" s="7" t="str">
        <f t="shared" si="3"/>
        <v/>
      </c>
      <c r="E34" s="6"/>
      <c r="F34" s="5"/>
      <c r="G34" s="4"/>
      <c r="H34" s="4"/>
      <c r="I34" s="4"/>
      <c r="J34" s="47"/>
      <c r="K34" s="3"/>
      <c r="L34" s="3"/>
      <c r="M34" s="3"/>
      <c r="N34" s="47"/>
      <c r="O34" s="3"/>
      <c r="P34" s="3"/>
      <c r="Q34" s="3"/>
      <c r="R34" s="47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0" ht="30" customHeight="1" x14ac:dyDescent="0.25">
      <c r="A35" s="46"/>
      <c r="B35" s="45"/>
      <c r="C35" s="50"/>
      <c r="D35" s="7" t="str">
        <f t="shared" si="3"/>
        <v/>
      </c>
      <c r="E35" s="6"/>
      <c r="F35" s="5"/>
      <c r="G35" s="4"/>
      <c r="H35" s="4"/>
      <c r="I35" s="4"/>
      <c r="J35" s="47"/>
      <c r="K35" s="3"/>
      <c r="L35" s="3"/>
      <c r="M35" s="3"/>
      <c r="N35" s="47"/>
      <c r="O35" s="3"/>
      <c r="P35" s="3"/>
      <c r="Q35" s="3"/>
      <c r="R35" s="47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0" ht="30" customHeight="1" x14ac:dyDescent="0.25">
      <c r="A36" s="46"/>
      <c r="B36" s="45"/>
      <c r="C36" s="50"/>
      <c r="D36" s="7" t="str">
        <f t="shared" si="3"/>
        <v/>
      </c>
      <c r="E36" s="6"/>
      <c r="F36" s="5"/>
      <c r="G36" s="4"/>
      <c r="H36" s="4"/>
      <c r="I36" s="4"/>
      <c r="J36" s="47"/>
      <c r="K36" s="3"/>
      <c r="L36" s="3"/>
      <c r="M36" s="3"/>
      <c r="N36" s="47"/>
      <c r="O36" s="3"/>
      <c r="P36" s="3"/>
      <c r="Q36" s="3"/>
      <c r="R36" s="47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0" ht="30" customHeight="1" x14ac:dyDescent="0.25">
      <c r="A37" s="46"/>
      <c r="B37" s="45"/>
      <c r="C37" s="50"/>
      <c r="D37" s="7" t="str">
        <f t="shared" si="3"/>
        <v/>
      </c>
      <c r="E37" s="6"/>
      <c r="F37" s="5"/>
      <c r="G37" s="4"/>
      <c r="H37" s="4"/>
      <c r="I37" s="4"/>
      <c r="J37" s="47"/>
      <c r="K37" s="3"/>
      <c r="L37" s="3"/>
      <c r="M37" s="3"/>
      <c r="N37" s="47"/>
      <c r="O37" s="3"/>
      <c r="P37" s="3"/>
      <c r="Q37" s="3"/>
      <c r="R37" s="47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</row>
    <row r="38" spans="1:30" ht="30" customHeight="1" x14ac:dyDescent="0.25">
      <c r="A38" s="46"/>
      <c r="B38" s="45"/>
      <c r="C38" s="50"/>
      <c r="D38" s="7" t="str">
        <f t="shared" si="3"/>
        <v/>
      </c>
      <c r="E38" s="6"/>
      <c r="F38" s="5"/>
      <c r="G38" s="4"/>
      <c r="H38" s="4"/>
      <c r="I38" s="4"/>
      <c r="J38" s="47"/>
      <c r="K38" s="3"/>
      <c r="L38" s="3"/>
      <c r="M38" s="3"/>
      <c r="N38" s="47"/>
      <c r="O38" s="3"/>
      <c r="P38" s="3"/>
      <c r="Q38" s="3"/>
      <c r="R38" s="47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0" ht="30" customHeight="1" x14ac:dyDescent="0.25">
      <c r="A39" s="46"/>
      <c r="B39" s="45"/>
      <c r="C39" s="50"/>
      <c r="D39" s="7" t="str">
        <f t="shared" si="3"/>
        <v/>
      </c>
      <c r="E39" s="6"/>
      <c r="F39" s="5"/>
      <c r="G39" s="4"/>
      <c r="H39" s="4"/>
      <c r="I39" s="4"/>
      <c r="J39" s="47"/>
      <c r="K39" s="3"/>
      <c r="L39" s="3"/>
      <c r="M39" s="3"/>
      <c r="N39" s="47"/>
      <c r="O39" s="3"/>
      <c r="P39" s="3"/>
      <c r="Q39" s="3"/>
      <c r="R39" s="47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ht="30" customHeight="1" x14ac:dyDescent="0.25">
      <c r="A40" s="46"/>
      <c r="B40" s="45"/>
      <c r="C40" s="50"/>
      <c r="D40" s="7" t="str">
        <f t="shared" si="3"/>
        <v/>
      </c>
      <c r="E40" s="6"/>
      <c r="F40" s="5"/>
      <c r="G40" s="4"/>
      <c r="H40" s="4"/>
      <c r="I40" s="4"/>
      <c r="J40" s="47"/>
      <c r="K40" s="3"/>
      <c r="L40" s="3"/>
      <c r="M40" s="3"/>
      <c r="N40" s="47"/>
      <c r="O40" s="3"/>
      <c r="P40" s="3"/>
      <c r="Q40" s="3"/>
      <c r="R40" s="47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0" ht="30" customHeight="1" x14ac:dyDescent="0.25">
      <c r="A41" s="46"/>
      <c r="B41" s="45"/>
      <c r="C41" s="50"/>
      <c r="D41" s="7" t="str">
        <f t="shared" si="3"/>
        <v/>
      </c>
      <c r="E41" s="6"/>
      <c r="F41" s="5"/>
      <c r="G41" s="4"/>
      <c r="H41" s="4"/>
      <c r="I41" s="4"/>
      <c r="J41" s="47"/>
      <c r="K41" s="3"/>
      <c r="L41" s="3"/>
      <c r="M41" s="3"/>
      <c r="N41" s="47"/>
      <c r="O41" s="3"/>
      <c r="P41" s="3"/>
      <c r="Q41" s="3"/>
      <c r="R41" s="47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0" ht="30" customHeight="1" x14ac:dyDescent="0.25">
      <c r="A42" s="46"/>
      <c r="B42" s="45"/>
      <c r="C42" s="50"/>
      <c r="D42" s="7" t="str">
        <f t="shared" si="3"/>
        <v/>
      </c>
      <c r="E42" s="6"/>
      <c r="F42" s="5"/>
      <c r="G42" s="4"/>
      <c r="H42" s="4"/>
      <c r="I42" s="4"/>
      <c r="J42" s="47"/>
      <c r="K42" s="3"/>
      <c r="L42" s="3"/>
      <c r="M42" s="3"/>
      <c r="N42" s="47"/>
      <c r="O42" s="3"/>
      <c r="P42" s="3"/>
      <c r="Q42" s="3"/>
      <c r="R42" s="47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</row>
    <row r="43" spans="1:30" ht="30" customHeight="1" x14ac:dyDescent="0.25">
      <c r="A43" s="46"/>
      <c r="B43" s="45"/>
      <c r="C43" s="50"/>
      <c r="D43" s="7" t="str">
        <f t="shared" si="3"/>
        <v/>
      </c>
      <c r="E43" s="6"/>
      <c r="F43" s="5"/>
      <c r="G43" s="4"/>
      <c r="H43" s="4"/>
      <c r="I43" s="4"/>
      <c r="J43" s="47"/>
      <c r="K43" s="3"/>
      <c r="L43" s="3"/>
      <c r="M43" s="3"/>
      <c r="N43" s="47"/>
      <c r="O43" s="3"/>
      <c r="P43" s="3"/>
      <c r="Q43" s="3"/>
      <c r="R43" s="47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</row>
    <row r="44" spans="1:30" ht="30" customHeight="1" x14ac:dyDescent="0.25">
      <c r="A44" s="46"/>
      <c r="B44" s="45"/>
      <c r="C44" s="50"/>
      <c r="D44" s="7" t="str">
        <f t="shared" si="3"/>
        <v/>
      </c>
      <c r="E44" s="6"/>
      <c r="F44" s="5"/>
      <c r="G44" s="4"/>
      <c r="H44" s="4"/>
      <c r="I44" s="4"/>
      <c r="J44" s="47"/>
      <c r="K44" s="3"/>
      <c r="L44" s="3"/>
      <c r="M44" s="3"/>
      <c r="N44" s="47"/>
      <c r="O44" s="3"/>
      <c r="P44" s="3"/>
      <c r="Q44" s="3"/>
      <c r="R44" s="47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ht="30" customHeight="1" x14ac:dyDescent="0.25">
      <c r="A45" s="46"/>
      <c r="B45" s="45"/>
      <c r="C45" s="50"/>
      <c r="D45" s="7" t="str">
        <f t="shared" si="3"/>
        <v/>
      </c>
      <c r="E45" s="6"/>
      <c r="F45" s="5"/>
      <c r="G45" s="4"/>
      <c r="H45" s="4"/>
      <c r="I45" s="4"/>
      <c r="J45" s="47"/>
      <c r="K45" s="3"/>
      <c r="L45" s="3"/>
      <c r="M45" s="3"/>
      <c r="N45" s="47"/>
      <c r="O45" s="3"/>
      <c r="P45" s="3"/>
      <c r="Q45" s="3"/>
      <c r="R45" s="47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ht="30" customHeight="1" x14ac:dyDescent="0.25">
      <c r="A46" s="46"/>
      <c r="B46" s="45"/>
      <c r="C46" s="50"/>
      <c r="D46" s="7" t="str">
        <f t="shared" si="3"/>
        <v/>
      </c>
      <c r="E46" s="6"/>
      <c r="F46" s="5"/>
      <c r="G46" s="4"/>
      <c r="H46" s="4"/>
      <c r="I46" s="4"/>
      <c r="J46" s="47"/>
      <c r="K46" s="3"/>
      <c r="L46" s="3"/>
      <c r="M46" s="3"/>
      <c r="N46" s="47"/>
      <c r="O46" s="3"/>
      <c r="P46" s="3"/>
      <c r="Q46" s="3"/>
      <c r="R46" s="47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ht="30" customHeight="1" x14ac:dyDescent="0.25">
      <c r="A47" s="46"/>
      <c r="B47" s="45"/>
      <c r="C47" s="50"/>
      <c r="D47" s="7" t="str">
        <f t="shared" si="3"/>
        <v/>
      </c>
      <c r="E47" s="6"/>
      <c r="F47" s="5"/>
      <c r="G47" s="4"/>
      <c r="H47" s="4"/>
      <c r="I47" s="4"/>
      <c r="J47" s="47"/>
      <c r="K47" s="3"/>
      <c r="L47" s="3"/>
      <c r="M47" s="3"/>
      <c r="N47" s="47"/>
      <c r="O47" s="3"/>
      <c r="P47" s="3"/>
      <c r="Q47" s="3"/>
      <c r="R47" s="47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ht="30" customHeight="1" x14ac:dyDescent="0.25">
      <c r="A48" s="46"/>
      <c r="B48" s="45"/>
      <c r="C48" s="50"/>
      <c r="D48" s="7" t="str">
        <f t="shared" si="3"/>
        <v/>
      </c>
      <c r="E48" s="6"/>
      <c r="F48" s="5"/>
      <c r="G48" s="4"/>
      <c r="H48" s="4"/>
      <c r="I48" s="4"/>
      <c r="J48" s="47"/>
      <c r="K48" s="3"/>
      <c r="L48" s="3"/>
      <c r="M48" s="3"/>
      <c r="N48" s="47"/>
      <c r="O48" s="3"/>
      <c r="P48" s="3"/>
      <c r="Q48" s="3"/>
      <c r="R48" s="47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ht="30" customHeight="1" x14ac:dyDescent="0.25">
      <c r="A49" s="46"/>
      <c r="B49" s="45"/>
      <c r="C49" s="50"/>
      <c r="D49" s="7" t="str">
        <f t="shared" si="3"/>
        <v/>
      </c>
      <c r="E49" s="6"/>
      <c r="F49" s="5"/>
      <c r="G49" s="4"/>
      <c r="H49" s="4"/>
      <c r="I49" s="4"/>
      <c r="J49" s="47"/>
      <c r="K49" s="3"/>
      <c r="L49" s="3"/>
      <c r="M49" s="3"/>
      <c r="N49" s="47"/>
      <c r="O49" s="3"/>
      <c r="P49" s="3"/>
      <c r="Q49" s="3"/>
      <c r="R49" s="47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ht="30" customHeight="1" x14ac:dyDescent="0.25">
      <c r="A50" s="46"/>
      <c r="B50" s="45"/>
      <c r="C50" s="50"/>
      <c r="D50" s="7" t="str">
        <f t="shared" si="3"/>
        <v/>
      </c>
      <c r="E50" s="6"/>
      <c r="F50" s="5"/>
      <c r="G50" s="4"/>
      <c r="H50" s="4"/>
      <c r="I50" s="4"/>
      <c r="J50" s="47"/>
      <c r="K50" s="3"/>
      <c r="L50" s="3"/>
      <c r="M50" s="3"/>
      <c r="N50" s="47"/>
      <c r="O50" s="3"/>
      <c r="P50" s="3"/>
      <c r="Q50" s="3"/>
      <c r="R50" s="47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3" spans="1:30" x14ac:dyDescent="0.25">
      <c r="A53" s="2"/>
    </row>
  </sheetData>
  <sheetProtection selectLockedCells="1" autoFilter="0"/>
  <autoFilter ref="A4:D8"/>
  <customSheetViews>
    <customSheetView guid="{A87A43CF-A543-4E78-A548-175A45DC530C}" scale="85" showAutoFilter="1" hiddenRows="1">
      <pane xSplit="6" ySplit="4" topLeftCell="G5" activePane="bottomRight" state="frozen"/>
      <selection pane="bottomRight" activeCell="Q2" sqref="Q2"/>
      <pageMargins left="0.7" right="0.7" top="0.75" bottom="0.75" header="0.3" footer="0.3"/>
      <pageSetup paperSize="9" orientation="portrait" verticalDpi="598" r:id="rId1"/>
      <autoFilter ref="A4:D8"/>
    </customSheetView>
    <customSheetView guid="{54186F9B-B8C4-4785-A84B-E18C6903B750}" scale="85" showAutoFilter="1" hiddenRows="1">
      <pane xSplit="5" ySplit="3" topLeftCell="G5" activePane="bottomRight" state="frozen"/>
      <selection pane="bottomRight" activeCell="Q2" sqref="Q2"/>
      <pageMargins left="0.7" right="0.7" top="0.75" bottom="0.75" header="0.3" footer="0.3"/>
      <pageSetup paperSize="9" orientation="portrait" verticalDpi="598" r:id="rId2"/>
      <autoFilter ref="A4:D8"/>
    </customSheetView>
    <customSheetView guid="{68F811F5-251D-4F60-9FF5-7D1F7E35CE3B}" scale="85" showAutoFilter="1" hiddenRows="1">
      <pane xSplit="6" ySplit="4" topLeftCell="G5" activePane="bottomRight" state="frozen"/>
      <selection pane="bottomRight" activeCell="Q2" sqref="Q2"/>
      <pageMargins left="0.7" right="0.7" top="0.75" bottom="0.75" header="0.3" footer="0.3"/>
      <pageSetup paperSize="9" orientation="portrait" verticalDpi="598" r:id="rId3"/>
      <autoFilter ref="A4:D8"/>
    </customSheetView>
    <customSheetView guid="{60AAB7BC-8CB3-47E4-994E-A591F30C5FC7}" scale="85" showAutoFilter="1" hiddenRows="1">
      <pane xSplit="6" ySplit="4" topLeftCell="G5" activePane="bottomRight" state="frozen"/>
      <selection pane="bottomRight" activeCell="A5" sqref="A5"/>
      <pageMargins left="0.7" right="0.7" top="0.75" bottom="0.75" header="0.3" footer="0.3"/>
      <pageSetup paperSize="9" orientation="portrait" verticalDpi="598" r:id="rId4"/>
      <autoFilter ref="A4:D8"/>
    </customSheetView>
    <customSheetView guid="{E32B6C66-8933-47DD-9537-C2B525A4514C}" scale="85" showAutoFilter="1" hiddenRows="1">
      <pane xSplit="6" ySplit="4" topLeftCell="G5" activePane="bottomRight" state="frozen"/>
      <selection pane="bottomRight" activeCell="A5" sqref="A5"/>
      <pageMargins left="0.7" right="0.7" top="0.75" bottom="0.75" header="0.3" footer="0.3"/>
      <pageSetup paperSize="9" orientation="portrait" verticalDpi="598" r:id="rId5"/>
      <autoFilter ref="A4:D8"/>
    </customSheetView>
    <customSheetView guid="{BD618652-8383-4202-B279-9EEDBD9329FD}" scale="85" showAutoFilter="1" hiddenRows="1">
      <pane xSplit="6" ySplit="4" topLeftCell="G5" activePane="bottomRight" state="frozen"/>
      <selection pane="bottomRight" activeCell="Q2" sqref="Q2"/>
      <pageMargins left="0.7" right="0.7" top="0.75" bottom="0.75" header="0.3" footer="0.3"/>
      <pageSetup paperSize="9" orientation="portrait" verticalDpi="598" r:id="rId6"/>
      <autoFilter ref="A4:D8"/>
    </customSheetView>
  </customSheetViews>
  <conditionalFormatting sqref="G1:AD2">
    <cfRule type="expression" dxfId="22" priority="12">
      <formula>G$3="OUI"</formula>
    </cfRule>
  </conditionalFormatting>
  <conditionalFormatting sqref="AB5:AD50 A5:K50">
    <cfRule type="expression" priority="7" stopIfTrue="1">
      <formula>$A5=""</formula>
    </cfRule>
    <cfRule type="expression" dxfId="21" priority="8">
      <formula>$A5=0</formula>
    </cfRule>
    <cfRule type="expression" dxfId="20" priority="9">
      <formula>$A5=9</formula>
    </cfRule>
    <cfRule type="expression" dxfId="19" priority="10">
      <formula>$A5=2</formula>
    </cfRule>
    <cfRule type="expression" dxfId="18" priority="11">
      <formula>$A5=1</formula>
    </cfRule>
  </conditionalFormatting>
  <conditionalFormatting sqref="L5:AA50">
    <cfRule type="expression" priority="2" stopIfTrue="1">
      <formula>$A5=""</formula>
    </cfRule>
    <cfRule type="expression" dxfId="17" priority="3">
      <formula>$A5=0</formula>
    </cfRule>
    <cfRule type="expression" dxfId="16" priority="4">
      <formula>$A5=9</formula>
    </cfRule>
    <cfRule type="expression" dxfId="15" priority="5">
      <formula>$A5=2</formula>
    </cfRule>
    <cfRule type="expression" dxfId="14" priority="6">
      <formula>$A5=1</formula>
    </cfRule>
  </conditionalFormatting>
  <conditionalFormatting sqref="C5:C50">
    <cfRule type="containsText" dxfId="13" priority="1" operator="containsText" text="OUI">
      <formula>NOT(ISERROR(SEARCH("OUI",C5)))</formula>
    </cfRule>
  </conditionalFormatting>
  <dataValidations count="7">
    <dataValidation type="list" allowBlank="1" showInputMessage="1" showErrorMessage="1" sqref="C1">
      <formula1>quart</formula1>
    </dataValidation>
    <dataValidation type="list" allowBlank="1" showInputMessage="1" showErrorMessage="1" sqref="A3 A1">
      <formula1>equipe</formula1>
    </dataValidation>
    <dataValidation type="list" allowBlank="1" showInputMessage="1" showErrorMessage="1" sqref="A5:A50">
      <formula1>TRANCHE</formula1>
    </dataValidation>
    <dataValidation type="list" allowBlank="1" showInputMessage="1" showErrorMessage="1" sqref="C5:C50">
      <formula1>ON</formula1>
    </dataValidation>
    <dataValidation type="list" allowBlank="1" showInputMessage="1" showErrorMessage="1" sqref="D5:D50">
      <formula1>etat</formula1>
    </dataValidation>
    <dataValidation type="list" allowBlank="1" showInputMessage="1" showErrorMessage="1" sqref="G4:AD4">
      <formula1>poste</formula1>
    </dataValidation>
    <dataValidation type="textLength" showInputMessage="1" showErrorMessage="1" sqref="G5:AD50">
      <formula1>0</formula1>
      <formula2>1</formula2>
    </dataValidation>
  </dataValidations>
  <hyperlinks>
    <hyperlink ref="E1" r:id="rId7"/>
  </hyperlinks>
  <pageMargins left="0.7" right="0.7" top="0.75" bottom="0.75" header="0.3" footer="0.3"/>
  <pageSetup paperSize="9" orientation="portrait" verticalDpi="598" r:id="rId8"/>
  <ignoredErrors>
    <ignoredError sqref="D5:D5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BNG</vt:lpstr>
      <vt:lpstr>Avancement</vt:lpstr>
      <vt:lpstr>LISTE</vt:lpstr>
      <vt:lpstr>BNG off</vt:lpstr>
      <vt:lpstr>'BNG off'!act_etat</vt:lpstr>
      <vt:lpstr>act_etat</vt:lpstr>
      <vt:lpstr>'BNG off'!act_tr</vt:lpstr>
      <vt:lpstr>act_tr</vt:lpstr>
      <vt:lpstr>equipe</vt:lpstr>
      <vt:lpstr>etat</vt:lpstr>
      <vt:lpstr>ON</vt:lpstr>
      <vt:lpstr>quart</vt:lpstr>
      <vt:lpstr>TRANCHE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GUELLE Adrien</dc:creator>
  <cp:lastModifiedBy>GUELLE Adrien</cp:lastModifiedBy>
  <dcterms:created xsi:type="dcterms:W3CDTF">2019-12-16T08:40:15Z</dcterms:created>
  <dcterms:modified xsi:type="dcterms:W3CDTF">2020-01-16T10:00:48Z</dcterms:modified>
</cp:coreProperties>
</file>